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Yld\Eelarve 2002-2015 RO kataloogid\1.2_Liigendused\2024\03_IIKV liigendus\"/>
    </mc:Choice>
  </mc:AlternateContent>
  <xr:revisionPtr revIDLastSave="0" documentId="13_ncr:1_{1D8BBE8E-CB14-4C8E-B0DE-B34CD84BA5EA}" xr6:coauthVersionLast="47" xr6:coauthVersionMax="47" xr10:uidLastSave="{00000000-0000-0000-0000-000000000000}"/>
  <bookViews>
    <workbookView xWindow="1170" yWindow="0" windowWidth="25590" windowHeight="21000" xr2:uid="{5818C8C2-633A-4577-8A8B-348CF1F38F96}"/>
  </bookViews>
  <sheets>
    <sheet name="ÕIGE" sheetId="5" r:id="rId1"/>
  </sheets>
  <definedNames>
    <definedName name="_xlnm.Print_Titles" localSheetId="0">ÕIGE!$7:$8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3" i="5" l="1"/>
  <c r="J143" i="5"/>
  <c r="K142" i="5"/>
  <c r="J142" i="5"/>
  <c r="K141" i="5"/>
  <c r="J141" i="5"/>
  <c r="K140" i="5"/>
  <c r="J140" i="5"/>
  <c r="K139" i="5"/>
  <c r="J139" i="5"/>
  <c r="K138" i="5"/>
  <c r="J138" i="5"/>
  <c r="K137" i="5"/>
  <c r="J137" i="5"/>
  <c r="K136" i="5"/>
  <c r="J136" i="5"/>
  <c r="K135" i="5"/>
  <c r="J135" i="5"/>
  <c r="K134" i="5"/>
  <c r="J134" i="5"/>
  <c r="K133" i="5"/>
  <c r="J133" i="5"/>
  <c r="K132" i="5"/>
  <c r="J132" i="5"/>
  <c r="K131" i="5"/>
  <c r="J131" i="5"/>
  <c r="K130" i="5"/>
  <c r="J130" i="5"/>
  <c r="K129" i="5"/>
  <c r="J129" i="5"/>
  <c r="K128" i="5"/>
  <c r="J128" i="5"/>
  <c r="K127" i="5"/>
  <c r="J127" i="5"/>
  <c r="K126" i="5"/>
  <c r="J126" i="5"/>
  <c r="K125" i="5"/>
  <c r="J125" i="5"/>
  <c r="K124" i="5"/>
  <c r="J124" i="5"/>
  <c r="K123" i="5"/>
  <c r="J123" i="5"/>
  <c r="K122" i="5"/>
  <c r="J122" i="5"/>
  <c r="K121" i="5"/>
  <c r="J121" i="5"/>
  <c r="K120" i="5"/>
  <c r="J120" i="5"/>
  <c r="K119" i="5"/>
  <c r="J119" i="5"/>
  <c r="K118" i="5"/>
  <c r="J118" i="5"/>
  <c r="K117" i="5"/>
  <c r="J117" i="5"/>
  <c r="K116" i="5"/>
  <c r="J116" i="5"/>
  <c r="K115" i="5"/>
  <c r="J115" i="5"/>
  <c r="K114" i="5"/>
  <c r="J114" i="5"/>
  <c r="K113" i="5"/>
  <c r="J113" i="5"/>
  <c r="K112" i="5"/>
  <c r="J112" i="5"/>
  <c r="K111" i="5"/>
  <c r="J111" i="5"/>
  <c r="K110" i="5"/>
  <c r="J110" i="5"/>
  <c r="K109" i="5"/>
  <c r="J109" i="5"/>
  <c r="K108" i="5"/>
  <c r="J108" i="5"/>
  <c r="K107" i="5"/>
  <c r="J107" i="5"/>
  <c r="K106" i="5"/>
  <c r="J106" i="5"/>
  <c r="K105" i="5"/>
  <c r="J105" i="5"/>
  <c r="K104" i="5"/>
  <c r="J104" i="5"/>
  <c r="K103" i="5"/>
  <c r="J103" i="5"/>
  <c r="K102" i="5"/>
  <c r="J102" i="5"/>
  <c r="K101" i="5"/>
  <c r="J101" i="5"/>
  <c r="K100" i="5"/>
  <c r="J100" i="5"/>
  <c r="K99" i="5"/>
  <c r="J99" i="5"/>
  <c r="K98" i="5"/>
  <c r="J98" i="5"/>
  <c r="K97" i="5"/>
  <c r="J97" i="5"/>
  <c r="K96" i="5"/>
  <c r="J96" i="5"/>
  <c r="K95" i="5"/>
  <c r="J95" i="5"/>
  <c r="K94" i="5"/>
  <c r="J94" i="5"/>
  <c r="K93" i="5"/>
  <c r="J93" i="5"/>
  <c r="K92" i="5"/>
  <c r="J92" i="5"/>
  <c r="K91" i="5"/>
  <c r="J91" i="5"/>
  <c r="K90" i="5"/>
  <c r="J90" i="5"/>
  <c r="K89" i="5"/>
  <c r="J89" i="5"/>
  <c r="K88" i="5"/>
  <c r="J88" i="5"/>
  <c r="K87" i="5"/>
  <c r="J87" i="5"/>
  <c r="K86" i="5"/>
  <c r="J86" i="5"/>
  <c r="K85" i="5"/>
  <c r="J85" i="5"/>
  <c r="K84" i="5"/>
  <c r="J84" i="5"/>
  <c r="K83" i="5"/>
  <c r="J83" i="5"/>
  <c r="K82" i="5"/>
  <c r="J82" i="5"/>
  <c r="K81" i="5"/>
  <c r="J81" i="5"/>
  <c r="K80" i="5"/>
  <c r="J80" i="5"/>
  <c r="K79" i="5"/>
  <c r="J79" i="5"/>
  <c r="K78" i="5"/>
  <c r="J78" i="5"/>
  <c r="K77" i="5"/>
  <c r="J77" i="5"/>
  <c r="K76" i="5"/>
  <c r="J76" i="5"/>
  <c r="K75" i="5"/>
  <c r="J75" i="5"/>
  <c r="K74" i="5"/>
  <c r="J74" i="5"/>
  <c r="K73" i="5"/>
  <c r="J73" i="5"/>
  <c r="K72" i="5"/>
  <c r="J72" i="5"/>
  <c r="K71" i="5"/>
  <c r="J71" i="5"/>
  <c r="K70" i="5"/>
  <c r="J70" i="5"/>
  <c r="K69" i="5"/>
  <c r="J69" i="5"/>
  <c r="K68" i="5"/>
  <c r="J68" i="5"/>
  <c r="K67" i="5"/>
  <c r="J67" i="5"/>
  <c r="K66" i="5"/>
  <c r="J66" i="5"/>
  <c r="K65" i="5"/>
  <c r="J65" i="5"/>
  <c r="K64" i="5"/>
  <c r="J64" i="5"/>
  <c r="K63" i="5"/>
  <c r="J63" i="5"/>
  <c r="K62" i="5"/>
  <c r="J62" i="5"/>
  <c r="K61" i="5"/>
  <c r="J61" i="5"/>
  <c r="K60" i="5"/>
  <c r="J60" i="5"/>
  <c r="K59" i="5"/>
  <c r="J59" i="5"/>
  <c r="K58" i="5"/>
  <c r="J58" i="5"/>
  <c r="K57" i="5"/>
  <c r="J57" i="5"/>
  <c r="K56" i="5"/>
  <c r="J56" i="5"/>
  <c r="K55" i="5"/>
  <c r="J55" i="5"/>
  <c r="K54" i="5"/>
  <c r="J54" i="5"/>
  <c r="K53" i="5"/>
  <c r="J53" i="5"/>
  <c r="K52" i="5"/>
  <c r="J52" i="5"/>
  <c r="K51" i="5"/>
  <c r="J51" i="5"/>
  <c r="K50" i="5"/>
  <c r="J50" i="5"/>
  <c r="K49" i="5"/>
  <c r="J49" i="5"/>
  <c r="K48" i="5"/>
  <c r="J48" i="5"/>
  <c r="K47" i="5"/>
  <c r="J47" i="5"/>
  <c r="K46" i="5"/>
  <c r="J46" i="5"/>
  <c r="K45" i="5"/>
  <c r="J45" i="5"/>
  <c r="K44" i="5"/>
  <c r="J44" i="5"/>
  <c r="K43" i="5"/>
  <c r="J43" i="5"/>
  <c r="K42" i="5"/>
  <c r="J42" i="5"/>
  <c r="K41" i="5"/>
  <c r="J41" i="5"/>
  <c r="K40" i="5"/>
  <c r="J40" i="5"/>
  <c r="K39" i="5"/>
  <c r="J39" i="5"/>
  <c r="K38" i="5"/>
  <c r="J38" i="5"/>
  <c r="K37" i="5"/>
  <c r="J37" i="5"/>
  <c r="K36" i="5"/>
  <c r="J36" i="5"/>
  <c r="K35" i="5"/>
  <c r="J35" i="5"/>
  <c r="K34" i="5"/>
  <c r="J34" i="5"/>
  <c r="J33" i="5"/>
  <c r="J32" i="5"/>
  <c r="K31" i="5"/>
  <c r="J31" i="5"/>
  <c r="K30" i="5"/>
  <c r="J30" i="5"/>
  <c r="K29" i="5"/>
  <c r="J29" i="5"/>
  <c r="K28" i="5"/>
  <c r="J28" i="5"/>
  <c r="K27" i="5"/>
  <c r="J27" i="5"/>
  <c r="K26" i="5"/>
  <c r="J26" i="5"/>
  <c r="K25" i="5"/>
  <c r="J25" i="5"/>
  <c r="K24" i="5"/>
  <c r="J24" i="5"/>
  <c r="K23" i="5"/>
  <c r="J23" i="5"/>
  <c r="K22" i="5"/>
  <c r="J22" i="5"/>
  <c r="K21" i="5"/>
  <c r="J21" i="5"/>
  <c r="K20" i="5"/>
  <c r="J20" i="5"/>
  <c r="K19" i="5"/>
  <c r="J19" i="5"/>
  <c r="K16" i="5"/>
  <c r="J16" i="5"/>
  <c r="K15" i="5"/>
  <c r="J15" i="5"/>
  <c r="K14" i="5"/>
  <c r="J14" i="5"/>
  <c r="K13" i="5"/>
  <c r="J13" i="5"/>
  <c r="K12" i="5"/>
  <c r="J12" i="5"/>
  <c r="G33" i="5"/>
  <c r="K33" i="5" s="1"/>
  <c r="F33" i="5"/>
  <c r="F32" i="5" s="1"/>
  <c r="F10" i="5" s="1"/>
  <c r="F9" i="5" s="1"/>
  <c r="G32" i="5" l="1"/>
  <c r="J10" i="5"/>
  <c r="G10" i="5" l="1"/>
  <c r="K32" i="5"/>
  <c r="G9" i="5" l="1"/>
  <c r="K10" i="5"/>
  <c r="I17" i="5" l="1"/>
  <c r="H17" i="5"/>
  <c r="H11" i="5" l="1"/>
  <c r="J17" i="5"/>
  <c r="I11" i="5"/>
  <c r="K17" i="5"/>
  <c r="I9" i="5" l="1"/>
  <c r="K9" i="5" s="1"/>
  <c r="K11" i="5"/>
  <c r="H9" i="5"/>
  <c r="J11" i="5"/>
  <c r="J9" i="5" l="1"/>
</calcChain>
</file>

<file path=xl/sharedStrings.xml><?xml version="1.0" encoding="utf-8"?>
<sst xmlns="http://schemas.openxmlformats.org/spreadsheetml/2006/main" count="154" uniqueCount="123">
  <si>
    <t>KOKKU</t>
  </si>
  <si>
    <t>INVESTEERINGUD KOKKU</t>
  </si>
  <si>
    <t>INVESTEERINGUTOETUSED KOKKU</t>
  </si>
  <si>
    <t>Haridus- ja Teadusministeeriumi valitsemisala</t>
  </si>
  <si>
    <t>INVESTEERINGUTOETUSED</t>
  </si>
  <si>
    <t>Justiitsministeeriumi valitsemisala</t>
  </si>
  <si>
    <t>INVESTEERINGUD</t>
  </si>
  <si>
    <t>Kaitseministeeriumi valitsemisala</t>
  </si>
  <si>
    <t>Kaitsetahe</t>
  </si>
  <si>
    <t>Kliimaministeeriumi valitsemisala</t>
  </si>
  <si>
    <t>Raudteetransporditaristu arendamine ja korrashoid</t>
  </si>
  <si>
    <t>Eluasemepoliitika</t>
  </si>
  <si>
    <t>Vee säästliku kasutamise ja kaitse tagamine</t>
  </si>
  <si>
    <t>Energiatõhususe suurendamine</t>
  </si>
  <si>
    <t>Elurikkuse kaitse tagamine</t>
  </si>
  <si>
    <t>Kliimamuutuste leevendamine ja kliimamuutustega kohanemine</t>
  </si>
  <si>
    <t>Veetransporditaristu arendamine ja korrashoid</t>
  </si>
  <si>
    <t>Maanteetransporditaristu arendamine ja korrashoid</t>
  </si>
  <si>
    <t>Taastuvenergia osakaalu suurendamine lõpptarbimises</t>
  </si>
  <si>
    <t>Keskkonnahoidlikku liikuvust soodustav linnakeskkond</t>
  </si>
  <si>
    <t>Õhukvaliteedi parendamine</t>
  </si>
  <si>
    <t>Kultuuriministeeriumi valitsemisala</t>
  </si>
  <si>
    <t>Raamatukogupoliitika kujundamine ja rakendamine</t>
  </si>
  <si>
    <t>Meediapoliitika kujundamine ja rakendamine</t>
  </si>
  <si>
    <t>Saavutusspordi toetamine ja arendamine</t>
  </si>
  <si>
    <t>Muuseumi- ja muinsuskaitsepoliitika kujundamine, rakendamine</t>
  </si>
  <si>
    <t>Majandus- ja Kommunikatsiooniministeeriumi valitsemisala</t>
  </si>
  <si>
    <t>Juurdepääsuvõrkude väljaarendamine</t>
  </si>
  <si>
    <t>5G taristu ja teenuste arendamine</t>
  </si>
  <si>
    <t>Regionaal- ja Põllumajandusministeeriumi valitsemisala</t>
  </si>
  <si>
    <t>Maakasutus</t>
  </si>
  <si>
    <t>Maaparandus</t>
  </si>
  <si>
    <t>Põllumajandustootjate ja toiduainetööstuste konkurentsivõime</t>
  </si>
  <si>
    <t>Põlvkondade vahetus</t>
  </si>
  <si>
    <t>Riskijuhtimine ja põllumajandusturgude tasakaal</t>
  </si>
  <si>
    <t>Kutseline kalapüük</t>
  </si>
  <si>
    <t>Vee-elusressursside töötlemine</t>
  </si>
  <si>
    <t>Vesiviljelus</t>
  </si>
  <si>
    <t>Maa- ja rannapiirkonna arendamine</t>
  </si>
  <si>
    <t>EMKFi keskkonnakaitsemeetmete rakendamine</t>
  </si>
  <si>
    <t>Siseministeeriumi valitsemisala</t>
  </si>
  <si>
    <t>Sotsiaalministeeriumi valitsemisala</t>
  </si>
  <si>
    <t>Inimeste terviseharitus ja põhiõiguste kaitse</t>
  </si>
  <si>
    <t>Hoolekande kättesaadavuse tagamine, toimetuleku toetamine</t>
  </si>
  <si>
    <t>Välisministeeriumi valitsemisala</t>
  </si>
  <si>
    <t>Tervishoiuteenuste mudelite ümberkujundamine</t>
  </si>
  <si>
    <t/>
  </si>
  <si>
    <t>Valitsusasutustele ja valitsusasutuste hallatavatele riigiasutustele 2024. aastaks määratud investeeringute ja investeeringutoetuste objektiline liigendus kinnisasjadesse</t>
  </si>
  <si>
    <t>Eelarve kokku</t>
  </si>
  <si>
    <t>Sealhulgas piirmääraga vahendid</t>
  </si>
  <si>
    <t>IN020020 – Tallinna Tehnikakõrgkooli kinnisvarainvesteering</t>
  </si>
  <si>
    <t>IN020064 – Heino Elleri Muusikakooli õppekorpus</t>
  </si>
  <si>
    <t>IN020270 – Eesti Lennuakadeemia kinnisvarainvesteering</t>
  </si>
  <si>
    <t>IN030009 – Kinnisvara</t>
  </si>
  <si>
    <t>IN041550 – Maa soetused</t>
  </si>
  <si>
    <t>IN040041 – Radarite taristu statistikakaubanduse vahenditest</t>
  </si>
  <si>
    <r>
      <t>IN040235 – Väikesaarte energiarajatised CO</t>
    </r>
    <r>
      <rPr>
        <vertAlign val="subscript"/>
        <sz val="10"/>
        <color theme="1"/>
        <rFont val="Times New Roman"/>
        <family val="1"/>
        <charset val="186"/>
      </rPr>
      <t>2</t>
    </r>
    <r>
      <rPr>
        <sz val="10"/>
        <color theme="1"/>
        <rFont val="Times New Roman"/>
        <family val="1"/>
        <charset val="186"/>
      </rPr>
      <t xml:space="preserve"> kvoodi müügi tuludest</t>
    </r>
  </si>
  <si>
    <t>IN041553 – Lääne-Eesti meetme radari taristu</t>
  </si>
  <si>
    <t>IN044502 – Garnisonide kalmistute renoveerimine</t>
  </si>
  <si>
    <t>IN050194 – Veeteede süvendamine</t>
  </si>
  <si>
    <t>IN05A054 – Rohuküla tootmisbaasi uuendamine</t>
  </si>
  <si>
    <t>IN050098 – Rohuküla sadama kai taastamine</t>
  </si>
  <si>
    <t>IN050442 – Tuletornid</t>
  </si>
  <si>
    <t>IN050968 – Transpordiameti hoonete renoveerimine</t>
  </si>
  <si>
    <t>IN050977 – Pärnu - Uulu 2 + 2-realine tee</t>
  </si>
  <si>
    <t>IN050978 – Sauga - Pärnu 2 + 2-realine tee</t>
  </si>
  <si>
    <t>IN050989 – Neanurme - Pikknurme 2 + 1-realine tee</t>
  </si>
  <si>
    <t>IN050058 – Arbavere puursüdamike hoidla</t>
  </si>
  <si>
    <t>IN050969 – Maade soetamine</t>
  </si>
  <si>
    <t>IN050988 – Paldiski mnt Harku ristmik</t>
  </si>
  <si>
    <t>IN050051 – Rail Balticu arendus</t>
  </si>
  <si>
    <t>IN050979 – Raudtee elektrifitseerimine Tallinn - Tartu</t>
  </si>
  <si>
    <t>IN050983 – Tallinn - Lelle rekonstrueerimise tööd</t>
  </si>
  <si>
    <t>IN050981 – Kõverate õgvendamine raudteel, kapitaalremont Tapa - Narva</t>
  </si>
  <si>
    <t>IN050982 – Kõverate õgvendamine raudteel, kapitaalremont Tallinn - Tartu - Koidula</t>
  </si>
  <si>
    <t>IN05A077 – Kodutoetus lasterikaste perede eluasemetingimuste parandamiseks</t>
  </si>
  <si>
    <t>IN050084 – Korterelamute rekonstrueerimine</t>
  </si>
  <si>
    <t>IN050410 – Reoveepuhastus ja joogiveevarustus</t>
  </si>
  <si>
    <t>IN05A086 – Kaugküttekatelde rekonstrueerimine ja/või rajamine ning kütuse vahetus</t>
  </si>
  <si>
    <t>IN050232 – Elupaigad ja elurikkus</t>
  </si>
  <si>
    <t>IN056115 – Järvede veerežiim</t>
  </si>
  <si>
    <t>IN050231 – Kliimamõjudega kohanemine</t>
  </si>
  <si>
    <t>IN050235 – Üleujutusriskide maandamine</t>
  </si>
  <si>
    <t>IN050976 – Sadamate akvatooriumi kaitse</t>
  </si>
  <si>
    <t>IN050102 – Pärnu linnale ühenduste tagamine</t>
  </si>
  <si>
    <t>IN050085 – Biometaani tootmise ja transpordisektoris tarbimise toetamine</t>
  </si>
  <si>
    <t>IN050073 – Taastuvenergia kasutuselevõtt</t>
  </si>
  <si>
    <t>IN050985 – Jalgrattateed ja parklad</t>
  </si>
  <si>
    <t>IN050986 – Mitmeliigilised ühistranspordisõlmed</t>
  </si>
  <si>
    <t>IN050987 – Trammiliikluse arendamine Tallinnas</t>
  </si>
  <si>
    <t>IN050974 – Tallinna Vanasadama trammiliini rajamine</t>
  </si>
  <si>
    <t>IN050214 – Elamute kohtküte</t>
  </si>
  <si>
    <t>IN06R025 – Lastekirjanduse Keskuse põhivara soetus</t>
  </si>
  <si>
    <t>IN06R051 – Eesti Rahva Muuseum</t>
  </si>
  <si>
    <t>IN06A001 – Eesti Rahvusraamatukogu hoone</t>
  </si>
  <si>
    <t>IN06A003 – Rahvusringhääling, hooned ja tehnika</t>
  </si>
  <si>
    <t>IN06S014 – Tehvandi Spordikeskus SA</t>
  </si>
  <si>
    <t>IN06S009 – Jõulumäe Tervisespordi Keskus SA</t>
  </si>
  <si>
    <t>IN06S006 – Virumaa Muuseumid SA</t>
  </si>
  <si>
    <t>IN06M002 – Muinsuskaitseamet, toetused mälestiste omanikele</t>
  </si>
  <si>
    <t>IN070091 – Uue põlvkonna lairibavõrkude arendamine</t>
  </si>
  <si>
    <t>IN070992 – 5G arendamine</t>
  </si>
  <si>
    <t>IN080008 – Laborite sisseseade</t>
  </si>
  <si>
    <t>IN089306 – Maaelu arengukava investeeringud</t>
  </si>
  <si>
    <t>IN089336 – Kalanduse rakenduskava investeeringud</t>
  </si>
  <si>
    <t>IN080027 – C.R. Jakobsoni Talumuuseumi elamu-peahoone</t>
  </si>
  <si>
    <t>IN100106 – Sisekaitseakadeemia Kase tn kompleks</t>
  </si>
  <si>
    <t>IN101299 – Sisekaitseakadeemia ühiselamute rekonstrueerimine</t>
  </si>
  <si>
    <t>IN100108 – Idapiiri ehitus</t>
  </si>
  <si>
    <t>IN104522 – Väike-Sõjamäe tn 22a – Lennusalga hoone</t>
  </si>
  <si>
    <t xml:space="preserve">IN110017 – Tervisekeskused </t>
  </si>
  <si>
    <t xml:space="preserve">IN110018 – Elu- ja teenuskohad </t>
  </si>
  <si>
    <t>IN130120 – Välisministeeriumi ja välisesinduste ruumide ehitusinvesteeringud</t>
  </si>
  <si>
    <t>Lisa 1 (muudetud sõnatuses)</t>
  </si>
  <si>
    <t>Vabariigi Valitsuse 21. detsembri 2023.a korralduse nr.306 „2024. aasta riigieelarve täiendav liigendamine" muutmine</t>
  </si>
  <si>
    <t>Liigendus vastavalt käesolevale korraldusele</t>
  </si>
  <si>
    <t>Riigikogus kinnitatud eelarve 
liigendus vastavalt Vabariigi Valitsuse 21.12.2023 korraldusele nr.306</t>
  </si>
  <si>
    <t>Kokku</t>
  </si>
  <si>
    <t>IN05C001 – Riigilaevastiku hooned ja rajatised</t>
  </si>
  <si>
    <t>Liigendus vastavalt                Vabariigi Valitsuse 07.05.2024 korraldusele nr 98</t>
  </si>
  <si>
    <t>Lisaeelarve liigendus vastavalt käesolevale korraldusele</t>
  </si>
  <si>
    <t>IN020274 - Energiatõhusad investeeringud</t>
  </si>
  <si>
    <t>Teadusasutuste ja teadlaskonna arengu toetamine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</si>
</sst>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vertAlign val="subscript"/>
      <sz val="10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5117038483843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right"/>
    </xf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right"/>
    </xf>
    <xf numFmtId="0" fontId="3" fillId="2" borderId="0" xfId="0" applyFont="1" applyFill="1"/>
    <xf numFmtId="0" fontId="1" fillId="0" borderId="0" xfId="0" applyFont="1"/>
    <xf numFmtId="0" fontId="3" fillId="0" borderId="0" xfId="0" applyFont="1"/>
    <xf numFmtId="0" fontId="1" fillId="2" borderId="0" xfId="0" applyFont="1" applyFill="1"/>
    <xf numFmtId="3" fontId="4" fillId="3" borderId="1" xfId="0" applyNumberFormat="1" applyFont="1" applyFill="1" applyBorder="1" applyAlignment="1">
      <alignment horizontal="lef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 applyProtection="1">
      <alignment horizontal="left" vertical="center" indent="1"/>
      <protection locked="0"/>
    </xf>
    <xf numFmtId="3" fontId="5" fillId="5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indent="3"/>
    </xf>
    <xf numFmtId="3" fontId="6" fillId="0" borderId="1" xfId="0" applyNumberFormat="1" applyFont="1" applyBorder="1"/>
    <xf numFmtId="0" fontId="6" fillId="6" borderId="1" xfId="0" applyFont="1" applyFill="1" applyBorder="1" applyAlignment="1">
      <alignment horizontal="left" indent="2"/>
    </xf>
    <xf numFmtId="3" fontId="6" fillId="6" borderId="1" xfId="0" applyNumberFormat="1" applyFont="1" applyFill="1" applyBorder="1"/>
    <xf numFmtId="0" fontId="6" fillId="6" borderId="0" xfId="0" applyFont="1" applyFill="1" applyAlignment="1">
      <alignment horizontal="left" indent="2"/>
    </xf>
    <xf numFmtId="3" fontId="4" fillId="3" borderId="1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right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left" vertical="center" wrapText="1"/>
    </xf>
    <xf numFmtId="3" fontId="4" fillId="3" borderId="4" xfId="0" applyNumberFormat="1" applyFont="1" applyFill="1" applyBorder="1" applyAlignment="1">
      <alignment horizontal="left" vertical="center" wrapText="1"/>
    </xf>
    <xf numFmtId="0" fontId="6" fillId="2" borderId="0" xfId="0" applyFont="1" applyFill="1"/>
    <xf numFmtId="0" fontId="6" fillId="0" borderId="0" xfId="0" applyFont="1"/>
    <xf numFmtId="3" fontId="6" fillId="0" borderId="0" xfId="0" applyNumberFormat="1" applyFont="1"/>
    <xf numFmtId="3" fontId="4" fillId="3" borderId="3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7A02-8C58-4B3A-85A1-E8504DCE3157}">
  <dimension ref="A1:R144"/>
  <sheetViews>
    <sheetView tabSelected="1" zoomScaleNormal="100" workbookViewId="0">
      <selection activeCell="M106" sqref="M1:O1048576"/>
    </sheetView>
  </sheetViews>
  <sheetFormatPr defaultColWidth="9.85546875" defaultRowHeight="15.75" x14ac:dyDescent="0.25"/>
  <cols>
    <col min="1" max="1" width="74" style="3" customWidth="1"/>
    <col min="2" max="2" width="14.85546875" style="3" customWidth="1"/>
    <col min="3" max="3" width="14.42578125" style="2" bestFit="1" customWidth="1"/>
    <col min="4" max="9" width="14.42578125" style="2" customWidth="1"/>
    <col min="10" max="10" width="14.85546875" style="3" customWidth="1"/>
    <col min="11" max="11" width="14.42578125" style="2" bestFit="1" customWidth="1"/>
    <col min="12" max="12" width="6.140625" style="2" customWidth="1"/>
    <col min="13" max="14" width="11.42578125" style="3" bestFit="1" customWidth="1"/>
    <col min="15" max="16384" width="9.85546875" style="3"/>
  </cols>
  <sheetData>
    <row r="1" spans="1:18" x14ac:dyDescent="0.25">
      <c r="A1" s="6"/>
      <c r="B1" s="1"/>
      <c r="C1" s="1"/>
      <c r="D1" s="1"/>
      <c r="E1" s="1"/>
      <c r="F1" s="1"/>
      <c r="G1" s="1"/>
      <c r="H1" s="1"/>
      <c r="I1" s="1"/>
      <c r="J1" s="1"/>
      <c r="K1" s="1" t="s">
        <v>114</v>
      </c>
    </row>
    <row r="2" spans="1:18" x14ac:dyDescent="0.25">
      <c r="A2" s="2"/>
      <c r="B2" s="4"/>
      <c r="C2" s="4"/>
      <c r="D2" s="4"/>
      <c r="E2" s="4"/>
      <c r="F2" s="4"/>
      <c r="G2" s="4"/>
      <c r="H2" s="4"/>
      <c r="I2" s="4"/>
      <c r="J2" s="4"/>
      <c r="K2" s="4" t="s">
        <v>113</v>
      </c>
    </row>
    <row r="3" spans="1:18" x14ac:dyDescent="0.25">
      <c r="A3" s="5"/>
      <c r="B3" s="4"/>
      <c r="J3" s="4"/>
    </row>
    <row r="4" spans="1:18" x14ac:dyDescent="0.25">
      <c r="A4" s="5"/>
      <c r="B4" s="4"/>
      <c r="J4" s="4"/>
    </row>
    <row r="5" spans="1:18" s="7" customFormat="1" ht="28.5" customHeight="1" x14ac:dyDescent="0.25">
      <c r="A5" s="28" t="s">
        <v>47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5"/>
    </row>
    <row r="6" spans="1:18" x14ac:dyDescent="0.25">
      <c r="A6" s="6"/>
      <c r="B6" s="8"/>
      <c r="J6" s="8"/>
    </row>
    <row r="7" spans="1:18" s="24" customFormat="1" ht="63.75" customHeight="1" x14ac:dyDescent="0.2">
      <c r="A7" s="22" t="s">
        <v>46</v>
      </c>
      <c r="B7" s="26" t="s">
        <v>116</v>
      </c>
      <c r="C7" s="27"/>
      <c r="D7" s="26" t="s">
        <v>119</v>
      </c>
      <c r="E7" s="27"/>
      <c r="F7" s="26" t="s">
        <v>120</v>
      </c>
      <c r="G7" s="27"/>
      <c r="H7" s="26" t="s">
        <v>115</v>
      </c>
      <c r="I7" s="27"/>
      <c r="J7" s="26" t="s">
        <v>117</v>
      </c>
      <c r="K7" s="27"/>
      <c r="L7" s="23"/>
    </row>
    <row r="8" spans="1:18" s="24" customFormat="1" ht="48" customHeight="1" x14ac:dyDescent="0.2">
      <c r="A8" s="21"/>
      <c r="B8" s="20" t="s">
        <v>48</v>
      </c>
      <c r="C8" s="18" t="s">
        <v>49</v>
      </c>
      <c r="D8" s="20" t="s">
        <v>48</v>
      </c>
      <c r="E8" s="18" t="s">
        <v>49</v>
      </c>
      <c r="F8" s="20" t="s">
        <v>48</v>
      </c>
      <c r="G8" s="18" t="s">
        <v>49</v>
      </c>
      <c r="H8" s="20" t="s">
        <v>48</v>
      </c>
      <c r="I8" s="18" t="s">
        <v>49</v>
      </c>
      <c r="J8" s="20" t="s">
        <v>48</v>
      </c>
      <c r="K8" s="18" t="s">
        <v>49</v>
      </c>
      <c r="L8" s="23"/>
    </row>
    <row r="9" spans="1:18" s="24" customFormat="1" ht="12.75" x14ac:dyDescent="0.2">
      <c r="A9" s="21" t="s">
        <v>0</v>
      </c>
      <c r="B9" s="19">
        <v>-784874367</v>
      </c>
      <c r="C9" s="19">
        <v>-66021057</v>
      </c>
      <c r="D9" s="19">
        <v>0</v>
      </c>
      <c r="E9" s="19">
        <v>0</v>
      </c>
      <c r="F9" s="19">
        <f>F10</f>
        <v>1500000</v>
      </c>
      <c r="G9" s="19">
        <f>G10</f>
        <v>1500000</v>
      </c>
      <c r="H9" s="19">
        <f>H10+H11</f>
        <v>-7293000</v>
      </c>
      <c r="I9" s="19">
        <f>I10+I11</f>
        <v>-7293000</v>
      </c>
      <c r="J9" s="19">
        <f>B9+D9+F9+H9</f>
        <v>-790667367</v>
      </c>
      <c r="K9" s="19">
        <f>C9+E9+G9+I9</f>
        <v>-71814057</v>
      </c>
      <c r="L9" s="23"/>
      <c r="M9" s="25"/>
      <c r="N9" s="25"/>
    </row>
    <row r="10" spans="1:18" s="24" customFormat="1" ht="12.75" x14ac:dyDescent="0.2">
      <c r="A10" s="11" t="s">
        <v>1</v>
      </c>
      <c r="B10" s="12">
        <v>-49264255</v>
      </c>
      <c r="C10" s="12">
        <v>-22965547</v>
      </c>
      <c r="D10" s="12">
        <v>0</v>
      </c>
      <c r="E10" s="12">
        <v>0</v>
      </c>
      <c r="F10" s="12">
        <f>F32</f>
        <v>1500000</v>
      </c>
      <c r="G10" s="12">
        <f>G32</f>
        <v>1500000</v>
      </c>
      <c r="H10" s="12">
        <v>0</v>
      </c>
      <c r="I10" s="12">
        <v>0</v>
      </c>
      <c r="J10" s="12">
        <f t="shared" ref="J10:J74" si="0">B10+D10+F10+H10</f>
        <v>-47764255</v>
      </c>
      <c r="K10" s="12">
        <f t="shared" ref="K10:K74" si="1">C10+E10+G10+I10</f>
        <v>-21465547</v>
      </c>
      <c r="L10" s="23"/>
      <c r="M10" s="25"/>
      <c r="N10" s="25"/>
    </row>
    <row r="11" spans="1:18" s="24" customFormat="1" ht="12.75" x14ac:dyDescent="0.2">
      <c r="A11" s="11" t="s">
        <v>2</v>
      </c>
      <c r="B11" s="12">
        <v>-735610112</v>
      </c>
      <c r="C11" s="12">
        <v>-43055510</v>
      </c>
      <c r="D11" s="12">
        <v>0</v>
      </c>
      <c r="E11" s="12">
        <v>0</v>
      </c>
      <c r="F11" s="12">
        <v>0</v>
      </c>
      <c r="G11" s="12">
        <v>0</v>
      </c>
      <c r="H11" s="12">
        <f>H17</f>
        <v>-7293000</v>
      </c>
      <c r="I11" s="12">
        <f>I17</f>
        <v>-7293000</v>
      </c>
      <c r="J11" s="12">
        <f t="shared" si="0"/>
        <v>-742903112</v>
      </c>
      <c r="K11" s="12">
        <f t="shared" si="1"/>
        <v>-50348510</v>
      </c>
      <c r="L11" s="23"/>
      <c r="M11" s="25"/>
      <c r="N11" s="25"/>
    </row>
    <row r="12" spans="1:18" s="24" customFormat="1" ht="12.75" x14ac:dyDescent="0.2">
      <c r="A12" s="9" t="s">
        <v>3</v>
      </c>
      <c r="B12" s="10">
        <v>-1225000</v>
      </c>
      <c r="C12" s="10">
        <v>-1225000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f t="shared" si="0"/>
        <v>-1225000</v>
      </c>
      <c r="K12" s="10">
        <f t="shared" si="1"/>
        <v>-1225000</v>
      </c>
      <c r="L12" s="23"/>
      <c r="M12" s="25"/>
      <c r="N12" s="25"/>
    </row>
    <row r="13" spans="1:18" s="23" customFormat="1" ht="12.75" x14ac:dyDescent="0.2">
      <c r="A13" s="11" t="s">
        <v>6</v>
      </c>
      <c r="B13" s="12">
        <v>-1225000</v>
      </c>
      <c r="C13" s="12">
        <v>-1225000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f t="shared" si="0"/>
        <v>-1225000</v>
      </c>
      <c r="K13" s="12">
        <f t="shared" si="1"/>
        <v>-1225000</v>
      </c>
      <c r="M13" s="25"/>
      <c r="N13" s="25"/>
      <c r="O13" s="24"/>
      <c r="P13" s="24"/>
      <c r="Q13" s="24"/>
      <c r="R13" s="24"/>
    </row>
    <row r="14" spans="1:18" s="23" customFormat="1" ht="12.75" x14ac:dyDescent="0.2">
      <c r="A14" s="13" t="s">
        <v>50</v>
      </c>
      <c r="B14" s="14">
        <v>-1000000</v>
      </c>
      <c r="C14" s="14">
        <v>-1000000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f t="shared" si="0"/>
        <v>-1000000</v>
      </c>
      <c r="K14" s="14">
        <f t="shared" si="1"/>
        <v>-1000000</v>
      </c>
      <c r="M14" s="25"/>
      <c r="N14" s="25"/>
      <c r="O14" s="24"/>
      <c r="P14" s="24"/>
      <c r="Q14" s="24"/>
      <c r="R14" s="24"/>
    </row>
    <row r="15" spans="1:18" s="23" customFormat="1" ht="12.75" x14ac:dyDescent="0.2">
      <c r="A15" s="13" t="s">
        <v>51</v>
      </c>
      <c r="B15" s="14">
        <v>-140000</v>
      </c>
      <c r="C15" s="14">
        <v>-140000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f t="shared" si="0"/>
        <v>-140000</v>
      </c>
      <c r="K15" s="14">
        <f t="shared" si="1"/>
        <v>-140000</v>
      </c>
      <c r="M15" s="25"/>
      <c r="N15" s="25"/>
      <c r="O15" s="24"/>
      <c r="P15" s="24"/>
      <c r="Q15" s="24"/>
      <c r="R15" s="24"/>
    </row>
    <row r="16" spans="1:18" s="23" customFormat="1" ht="12.75" x14ac:dyDescent="0.2">
      <c r="A16" s="13" t="s">
        <v>52</v>
      </c>
      <c r="B16" s="14">
        <v>-85000</v>
      </c>
      <c r="C16" s="14">
        <v>-85000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f t="shared" si="0"/>
        <v>-85000</v>
      </c>
      <c r="K16" s="14">
        <f t="shared" si="1"/>
        <v>-85000</v>
      </c>
      <c r="M16" s="25"/>
      <c r="N16" s="25"/>
      <c r="O16" s="24"/>
      <c r="P16" s="24"/>
      <c r="Q16" s="24"/>
      <c r="R16" s="24"/>
    </row>
    <row r="17" spans="1:18" s="23" customFormat="1" ht="12.75" x14ac:dyDescent="0.2">
      <c r="A17" s="11" t="s">
        <v>4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f>H19</f>
        <v>-7293000</v>
      </c>
      <c r="I17" s="12">
        <f>I19</f>
        <v>-7293000</v>
      </c>
      <c r="J17" s="12">
        <f t="shared" si="0"/>
        <v>-7293000</v>
      </c>
      <c r="K17" s="12">
        <f t="shared" si="1"/>
        <v>-7293000</v>
      </c>
      <c r="M17" s="25"/>
      <c r="N17" s="25"/>
      <c r="O17" s="24"/>
      <c r="P17" s="24"/>
      <c r="Q17" s="24"/>
      <c r="R17" s="24"/>
    </row>
    <row r="18" spans="1:18" s="23" customFormat="1" ht="12.75" x14ac:dyDescent="0.2">
      <c r="A18" s="15" t="s">
        <v>122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M18" s="25"/>
      <c r="N18" s="25"/>
      <c r="O18" s="24"/>
      <c r="P18" s="24"/>
      <c r="Q18" s="24"/>
      <c r="R18" s="24"/>
    </row>
    <row r="19" spans="1:18" s="23" customFormat="1" ht="12.75" x14ac:dyDescent="0.2">
      <c r="A19" s="13" t="s">
        <v>121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-7293000</v>
      </c>
      <c r="I19" s="14">
        <v>-7293000</v>
      </c>
      <c r="J19" s="14">
        <f t="shared" si="0"/>
        <v>-7293000</v>
      </c>
      <c r="K19" s="14">
        <f t="shared" si="1"/>
        <v>-7293000</v>
      </c>
      <c r="M19" s="25"/>
      <c r="N19" s="25"/>
      <c r="O19" s="24"/>
      <c r="P19" s="24"/>
      <c r="Q19" s="24"/>
      <c r="R19" s="24"/>
    </row>
    <row r="20" spans="1:18" s="23" customFormat="1" ht="12.75" x14ac:dyDescent="0.2">
      <c r="A20" s="9" t="s">
        <v>5</v>
      </c>
      <c r="B20" s="10">
        <v>-80000</v>
      </c>
      <c r="C20" s="10">
        <v>-80000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f t="shared" si="0"/>
        <v>-80000</v>
      </c>
      <c r="K20" s="10">
        <f t="shared" si="1"/>
        <v>-80000</v>
      </c>
      <c r="M20" s="25"/>
      <c r="N20" s="25"/>
      <c r="O20" s="24"/>
      <c r="P20" s="24"/>
      <c r="Q20" s="24"/>
      <c r="R20" s="24"/>
    </row>
    <row r="21" spans="1:18" s="23" customFormat="1" ht="12.75" x14ac:dyDescent="0.2">
      <c r="A21" s="11" t="s">
        <v>6</v>
      </c>
      <c r="B21" s="12">
        <v>-80000</v>
      </c>
      <c r="C21" s="12">
        <v>-80000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f t="shared" si="0"/>
        <v>-80000</v>
      </c>
      <c r="K21" s="12">
        <f t="shared" si="1"/>
        <v>-80000</v>
      </c>
      <c r="M21" s="25"/>
      <c r="N21" s="25"/>
      <c r="O21" s="24"/>
      <c r="P21" s="24"/>
      <c r="Q21" s="24"/>
      <c r="R21" s="24"/>
    </row>
    <row r="22" spans="1:18" s="23" customFormat="1" ht="12.75" x14ac:dyDescent="0.2">
      <c r="A22" s="13" t="s">
        <v>53</v>
      </c>
      <c r="B22" s="14">
        <v>-80000</v>
      </c>
      <c r="C22" s="14">
        <v>-80000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f t="shared" si="0"/>
        <v>-80000</v>
      </c>
      <c r="K22" s="14">
        <f t="shared" si="1"/>
        <v>-80000</v>
      </c>
      <c r="M22" s="25"/>
      <c r="N22" s="25"/>
      <c r="O22" s="24"/>
      <c r="P22" s="24"/>
      <c r="Q22" s="24"/>
      <c r="R22" s="24"/>
    </row>
    <row r="23" spans="1:18" s="23" customFormat="1" ht="12.75" x14ac:dyDescent="0.2">
      <c r="A23" s="9" t="s">
        <v>7</v>
      </c>
      <c r="B23" s="10">
        <v>-14880522</v>
      </c>
      <c r="C23" s="10">
        <v>-7379000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f t="shared" si="0"/>
        <v>-14880522</v>
      </c>
      <c r="K23" s="10">
        <f t="shared" si="1"/>
        <v>-7379000</v>
      </c>
      <c r="M23" s="25"/>
      <c r="N23" s="25"/>
      <c r="O23" s="24"/>
      <c r="P23" s="24"/>
      <c r="Q23" s="24"/>
      <c r="R23" s="24"/>
    </row>
    <row r="24" spans="1:18" s="23" customFormat="1" ht="12.75" x14ac:dyDescent="0.2">
      <c r="A24" s="11" t="s">
        <v>6</v>
      </c>
      <c r="B24" s="12">
        <v>-14843522</v>
      </c>
      <c r="C24" s="12">
        <v>-7342000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f t="shared" si="0"/>
        <v>-14843522</v>
      </c>
      <c r="K24" s="12">
        <f t="shared" si="1"/>
        <v>-7342000</v>
      </c>
      <c r="M24" s="25"/>
      <c r="N24" s="25"/>
      <c r="O24" s="24"/>
      <c r="P24" s="24"/>
      <c r="Q24" s="24"/>
      <c r="R24" s="24"/>
    </row>
    <row r="25" spans="1:18" s="23" customFormat="1" ht="12.75" x14ac:dyDescent="0.2">
      <c r="A25" s="13" t="s">
        <v>54</v>
      </c>
      <c r="B25" s="14">
        <v>-7342000</v>
      </c>
      <c r="C25" s="14">
        <v>-7342000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f t="shared" si="0"/>
        <v>-7342000</v>
      </c>
      <c r="K25" s="14">
        <f t="shared" si="1"/>
        <v>-7342000</v>
      </c>
      <c r="M25" s="25"/>
      <c r="N25" s="25"/>
      <c r="O25" s="24"/>
      <c r="P25" s="24"/>
      <c r="Q25" s="24"/>
      <c r="R25" s="24"/>
    </row>
    <row r="26" spans="1:18" s="23" customFormat="1" ht="12.75" x14ac:dyDescent="0.2">
      <c r="A26" s="13" t="s">
        <v>55</v>
      </c>
      <c r="B26" s="14">
        <v>-5083334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f t="shared" si="0"/>
        <v>-5083334</v>
      </c>
      <c r="K26" s="14">
        <f t="shared" si="1"/>
        <v>0</v>
      </c>
      <c r="M26" s="25"/>
      <c r="N26" s="25"/>
      <c r="O26" s="24"/>
      <c r="P26" s="24"/>
      <c r="Q26" s="24"/>
      <c r="R26" s="24"/>
    </row>
    <row r="27" spans="1:18" s="23" customFormat="1" ht="14.25" x14ac:dyDescent="0.25">
      <c r="A27" s="13" t="s">
        <v>56</v>
      </c>
      <c r="B27" s="14">
        <v>-1218188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f t="shared" si="0"/>
        <v>-1218188</v>
      </c>
      <c r="K27" s="14">
        <f t="shared" si="1"/>
        <v>0</v>
      </c>
      <c r="M27" s="25"/>
      <c r="N27" s="25"/>
      <c r="O27" s="24"/>
      <c r="P27" s="24"/>
      <c r="Q27" s="24"/>
      <c r="R27" s="24"/>
    </row>
    <row r="28" spans="1:18" s="23" customFormat="1" ht="12.75" x14ac:dyDescent="0.2">
      <c r="A28" s="13" t="s">
        <v>57</v>
      </c>
      <c r="B28" s="14">
        <v>-1200000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f t="shared" si="0"/>
        <v>-1200000</v>
      </c>
      <c r="K28" s="14">
        <f t="shared" si="1"/>
        <v>0</v>
      </c>
      <c r="M28" s="25"/>
      <c r="N28" s="25"/>
      <c r="O28" s="24"/>
      <c r="P28" s="24"/>
      <c r="Q28" s="24"/>
      <c r="R28" s="24"/>
    </row>
    <row r="29" spans="1:18" s="23" customFormat="1" ht="12.75" x14ac:dyDescent="0.2">
      <c r="A29" s="11" t="s">
        <v>4</v>
      </c>
      <c r="B29" s="12">
        <v>-37000</v>
      </c>
      <c r="C29" s="12">
        <v>-37000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f t="shared" si="0"/>
        <v>-37000</v>
      </c>
      <c r="K29" s="12">
        <f t="shared" si="1"/>
        <v>-37000</v>
      </c>
      <c r="M29" s="25"/>
      <c r="N29" s="25"/>
      <c r="O29" s="24"/>
      <c r="P29" s="24"/>
      <c r="Q29" s="24"/>
      <c r="R29" s="24"/>
    </row>
    <row r="30" spans="1:18" s="23" customFormat="1" ht="12.75" x14ac:dyDescent="0.2">
      <c r="A30" s="17" t="s">
        <v>8</v>
      </c>
      <c r="B30" s="16">
        <v>-37000</v>
      </c>
      <c r="C30" s="16">
        <v>-37000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f t="shared" si="0"/>
        <v>-37000</v>
      </c>
      <c r="K30" s="16">
        <f t="shared" si="1"/>
        <v>-37000</v>
      </c>
      <c r="M30" s="25"/>
      <c r="N30" s="25"/>
      <c r="O30" s="24"/>
      <c r="P30" s="24"/>
      <c r="Q30" s="24"/>
      <c r="R30" s="24"/>
    </row>
    <row r="31" spans="1:18" s="23" customFormat="1" ht="12.75" x14ac:dyDescent="0.2">
      <c r="A31" s="13" t="s">
        <v>58</v>
      </c>
      <c r="B31" s="14">
        <v>-37000</v>
      </c>
      <c r="C31" s="14">
        <v>-37000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f t="shared" si="0"/>
        <v>-37000</v>
      </c>
      <c r="K31" s="14">
        <f t="shared" si="1"/>
        <v>-37000</v>
      </c>
      <c r="M31" s="25"/>
      <c r="N31" s="25"/>
      <c r="O31" s="24"/>
      <c r="P31" s="24"/>
      <c r="Q31" s="24"/>
      <c r="R31" s="24"/>
    </row>
    <row r="32" spans="1:18" s="23" customFormat="1" ht="12.75" x14ac:dyDescent="0.2">
      <c r="A32" s="9" t="s">
        <v>9</v>
      </c>
      <c r="B32" s="10">
        <v>-577598803</v>
      </c>
      <c r="C32" s="10">
        <v>-20622500</v>
      </c>
      <c r="D32" s="10">
        <v>0</v>
      </c>
      <c r="E32" s="10">
        <v>0</v>
      </c>
      <c r="F32" s="10">
        <f>F33</f>
        <v>1500000</v>
      </c>
      <c r="G32" s="10">
        <f>G33</f>
        <v>1500000</v>
      </c>
      <c r="H32" s="10">
        <v>0</v>
      </c>
      <c r="I32" s="10">
        <v>0</v>
      </c>
      <c r="J32" s="10">
        <f t="shared" si="0"/>
        <v>-576098803</v>
      </c>
      <c r="K32" s="10">
        <f t="shared" si="1"/>
        <v>-19122500</v>
      </c>
      <c r="M32" s="25"/>
      <c r="N32" s="25"/>
      <c r="O32" s="24"/>
      <c r="P32" s="24"/>
      <c r="Q32" s="24"/>
      <c r="R32" s="24"/>
    </row>
    <row r="33" spans="1:18" s="23" customFormat="1" ht="12.75" x14ac:dyDescent="0.2">
      <c r="A33" s="11" t="s">
        <v>6</v>
      </c>
      <c r="B33" s="12">
        <v>-23892500</v>
      </c>
      <c r="C33" s="12">
        <v>-6742500</v>
      </c>
      <c r="D33" s="12">
        <v>0</v>
      </c>
      <c r="E33" s="12">
        <v>0</v>
      </c>
      <c r="F33" s="12">
        <f>SUM(F34:F45)</f>
        <v>1500000</v>
      </c>
      <c r="G33" s="12">
        <f>SUM(G34:G45)</f>
        <v>1500000</v>
      </c>
      <c r="H33" s="12">
        <v>0</v>
      </c>
      <c r="I33" s="12">
        <v>0</v>
      </c>
      <c r="J33" s="12">
        <f t="shared" si="0"/>
        <v>-22392500</v>
      </c>
      <c r="K33" s="12">
        <f t="shared" si="1"/>
        <v>-5242500</v>
      </c>
      <c r="M33" s="25"/>
      <c r="N33" s="25"/>
      <c r="O33" s="24"/>
      <c r="P33" s="24"/>
      <c r="Q33" s="24"/>
      <c r="R33" s="24"/>
    </row>
    <row r="34" spans="1:18" s="23" customFormat="1" ht="12.75" x14ac:dyDescent="0.2">
      <c r="A34" s="13" t="s">
        <v>59</v>
      </c>
      <c r="B34" s="14">
        <v>-333333</v>
      </c>
      <c r="C34" s="14">
        <v>-333333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f t="shared" si="0"/>
        <v>-333333</v>
      </c>
      <c r="K34" s="14">
        <f t="shared" si="1"/>
        <v>-333333</v>
      </c>
      <c r="M34" s="25"/>
      <c r="N34" s="25"/>
      <c r="O34" s="24"/>
      <c r="P34" s="24"/>
      <c r="Q34" s="24"/>
      <c r="R34" s="24"/>
    </row>
    <row r="35" spans="1:18" s="23" customFormat="1" ht="12.75" x14ac:dyDescent="0.2">
      <c r="A35" s="13" t="s">
        <v>60</v>
      </c>
      <c r="B35" s="14">
        <v>-166667</v>
      </c>
      <c r="C35" s="14">
        <v>-166667</v>
      </c>
      <c r="D35" s="14">
        <v>166667</v>
      </c>
      <c r="E35" s="14">
        <v>166667</v>
      </c>
      <c r="F35" s="14">
        <v>0</v>
      </c>
      <c r="G35" s="14">
        <v>0</v>
      </c>
      <c r="H35" s="14">
        <v>0</v>
      </c>
      <c r="I35" s="14">
        <v>0</v>
      </c>
      <c r="J35" s="14">
        <f t="shared" si="0"/>
        <v>0</v>
      </c>
      <c r="K35" s="14">
        <f t="shared" si="1"/>
        <v>0</v>
      </c>
      <c r="M35" s="25"/>
      <c r="N35" s="25"/>
      <c r="O35" s="24"/>
      <c r="P35" s="24"/>
      <c r="Q35" s="24"/>
      <c r="R35" s="24"/>
    </row>
    <row r="36" spans="1:18" s="23" customFormat="1" ht="12.75" x14ac:dyDescent="0.2">
      <c r="A36" s="13" t="s">
        <v>61</v>
      </c>
      <c r="B36" s="14">
        <v>-1970833</v>
      </c>
      <c r="C36" s="14">
        <v>-1970833</v>
      </c>
      <c r="D36" s="14">
        <v>0</v>
      </c>
      <c r="E36" s="14">
        <v>0</v>
      </c>
      <c r="F36" s="14">
        <v>1500000</v>
      </c>
      <c r="G36" s="14">
        <v>1500000</v>
      </c>
      <c r="H36" s="14">
        <v>0</v>
      </c>
      <c r="I36" s="14">
        <v>0</v>
      </c>
      <c r="J36" s="14">
        <f t="shared" si="0"/>
        <v>-470833</v>
      </c>
      <c r="K36" s="14">
        <f t="shared" si="1"/>
        <v>-470833</v>
      </c>
      <c r="M36" s="25"/>
      <c r="N36" s="25"/>
      <c r="O36" s="24"/>
      <c r="P36" s="24"/>
      <c r="Q36" s="24"/>
      <c r="R36" s="24"/>
    </row>
    <row r="37" spans="1:18" s="23" customFormat="1" ht="12.75" x14ac:dyDescent="0.2">
      <c r="A37" s="13" t="s">
        <v>62</v>
      </c>
      <c r="B37" s="14">
        <v>-380000</v>
      </c>
      <c r="C37" s="14">
        <v>-380000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f t="shared" si="0"/>
        <v>-380000</v>
      </c>
      <c r="K37" s="14">
        <f t="shared" si="1"/>
        <v>-380000</v>
      </c>
      <c r="M37" s="25"/>
      <c r="N37" s="25"/>
      <c r="O37" s="24"/>
      <c r="P37" s="24"/>
      <c r="Q37" s="24"/>
      <c r="R37" s="24"/>
    </row>
    <row r="38" spans="1:18" s="23" customFormat="1" ht="12.75" x14ac:dyDescent="0.2">
      <c r="A38" s="13" t="s">
        <v>63</v>
      </c>
      <c r="B38" s="14">
        <v>-516667</v>
      </c>
      <c r="C38" s="14">
        <v>-516667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f t="shared" si="0"/>
        <v>-516667</v>
      </c>
      <c r="K38" s="14">
        <f t="shared" si="1"/>
        <v>-516667</v>
      </c>
      <c r="M38" s="25"/>
      <c r="N38" s="25"/>
      <c r="O38" s="24"/>
      <c r="P38" s="24"/>
      <c r="Q38" s="24"/>
      <c r="R38" s="24"/>
    </row>
    <row r="39" spans="1:18" s="23" customFormat="1" ht="12.75" x14ac:dyDescent="0.2">
      <c r="A39" s="13" t="s">
        <v>64</v>
      </c>
      <c r="B39" s="14">
        <v>-1500000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f t="shared" si="0"/>
        <v>-1500000</v>
      </c>
      <c r="K39" s="14">
        <f t="shared" si="1"/>
        <v>0</v>
      </c>
      <c r="M39" s="25"/>
      <c r="N39" s="25"/>
      <c r="O39" s="24"/>
      <c r="P39" s="24"/>
      <c r="Q39" s="24"/>
      <c r="R39" s="24"/>
    </row>
    <row r="40" spans="1:18" s="23" customFormat="1" ht="12.75" x14ac:dyDescent="0.2">
      <c r="A40" s="13" t="s">
        <v>65</v>
      </c>
      <c r="B40" s="14">
        <v>-6800000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f t="shared" si="0"/>
        <v>-6800000</v>
      </c>
      <c r="K40" s="14">
        <f t="shared" si="1"/>
        <v>0</v>
      </c>
      <c r="M40" s="25"/>
      <c r="N40" s="25"/>
      <c r="O40" s="24"/>
      <c r="P40" s="24"/>
      <c r="Q40" s="24"/>
      <c r="R40" s="24"/>
    </row>
    <row r="41" spans="1:18" s="23" customFormat="1" ht="12.75" x14ac:dyDescent="0.2">
      <c r="A41" s="13" t="s">
        <v>66</v>
      </c>
      <c r="B41" s="14">
        <v>-500000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f t="shared" si="0"/>
        <v>-500000</v>
      </c>
      <c r="K41" s="14">
        <f t="shared" si="1"/>
        <v>0</v>
      </c>
      <c r="M41" s="25"/>
      <c r="N41" s="25"/>
      <c r="O41" s="24"/>
      <c r="P41" s="24"/>
      <c r="Q41" s="24"/>
      <c r="R41" s="24"/>
    </row>
    <row r="42" spans="1:18" s="23" customFormat="1" ht="12.75" x14ac:dyDescent="0.2">
      <c r="A42" s="13" t="s">
        <v>67</v>
      </c>
      <c r="B42" s="14">
        <v>-375000</v>
      </c>
      <c r="C42" s="14">
        <v>-375000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f t="shared" si="0"/>
        <v>-375000</v>
      </c>
      <c r="K42" s="14">
        <f t="shared" si="1"/>
        <v>-375000</v>
      </c>
      <c r="M42" s="25"/>
      <c r="N42" s="25"/>
      <c r="O42" s="24"/>
      <c r="P42" s="24"/>
      <c r="Q42" s="24"/>
      <c r="R42" s="24"/>
    </row>
    <row r="43" spans="1:18" s="23" customFormat="1" ht="12.75" x14ac:dyDescent="0.2">
      <c r="A43" s="13" t="s">
        <v>68</v>
      </c>
      <c r="B43" s="14">
        <v>-3000000</v>
      </c>
      <c r="C43" s="14">
        <v>-3000000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f t="shared" si="0"/>
        <v>-3000000</v>
      </c>
      <c r="K43" s="14">
        <f t="shared" si="1"/>
        <v>-3000000</v>
      </c>
      <c r="M43" s="25"/>
      <c r="N43" s="25"/>
      <c r="O43" s="24"/>
      <c r="P43" s="24"/>
      <c r="Q43" s="24"/>
      <c r="R43" s="24"/>
    </row>
    <row r="44" spans="1:18" s="23" customFormat="1" ht="12.75" x14ac:dyDescent="0.2">
      <c r="A44" s="13" t="s">
        <v>69</v>
      </c>
      <c r="B44" s="14">
        <v>-8350000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f t="shared" si="0"/>
        <v>-8350000</v>
      </c>
      <c r="K44" s="14">
        <f t="shared" si="1"/>
        <v>0</v>
      </c>
      <c r="M44" s="25"/>
      <c r="N44" s="25"/>
      <c r="O44" s="24"/>
      <c r="P44" s="24"/>
      <c r="Q44" s="24"/>
      <c r="R44" s="24"/>
    </row>
    <row r="45" spans="1:18" s="23" customFormat="1" ht="12.75" x14ac:dyDescent="0.2">
      <c r="A45" s="13" t="s">
        <v>118</v>
      </c>
      <c r="B45" s="14">
        <v>0</v>
      </c>
      <c r="C45" s="14">
        <v>0</v>
      </c>
      <c r="D45" s="14">
        <v>-166667</v>
      </c>
      <c r="E45" s="14">
        <v>-166667</v>
      </c>
      <c r="F45" s="14">
        <v>0</v>
      </c>
      <c r="G45" s="14">
        <v>0</v>
      </c>
      <c r="H45" s="14">
        <v>0</v>
      </c>
      <c r="I45" s="14">
        <v>0</v>
      </c>
      <c r="J45" s="14">
        <f t="shared" si="0"/>
        <v>-166667</v>
      </c>
      <c r="K45" s="14">
        <f t="shared" si="1"/>
        <v>-166667</v>
      </c>
      <c r="M45" s="25"/>
      <c r="N45" s="25"/>
      <c r="O45" s="24"/>
      <c r="P45" s="24"/>
      <c r="Q45" s="24"/>
      <c r="R45" s="24"/>
    </row>
    <row r="46" spans="1:18" s="23" customFormat="1" ht="12.75" x14ac:dyDescent="0.2">
      <c r="A46" s="11" t="s">
        <v>4</v>
      </c>
      <c r="B46" s="12">
        <v>-553706303</v>
      </c>
      <c r="C46" s="12">
        <v>-13880000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f t="shared" si="0"/>
        <v>-553706303</v>
      </c>
      <c r="K46" s="12">
        <f t="shared" si="1"/>
        <v>-13880000</v>
      </c>
      <c r="M46" s="25"/>
      <c r="N46" s="25"/>
      <c r="O46" s="24"/>
      <c r="P46" s="24"/>
      <c r="Q46" s="24"/>
      <c r="R46" s="24"/>
    </row>
    <row r="47" spans="1:18" s="23" customFormat="1" ht="12.75" x14ac:dyDescent="0.2">
      <c r="A47" s="15" t="s">
        <v>10</v>
      </c>
      <c r="B47" s="16">
        <v>-308916713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f t="shared" si="0"/>
        <v>-308916713</v>
      </c>
      <c r="K47" s="16">
        <f t="shared" si="1"/>
        <v>0</v>
      </c>
      <c r="M47" s="25"/>
      <c r="N47" s="25"/>
      <c r="O47" s="24"/>
      <c r="P47" s="24"/>
      <c r="Q47" s="24"/>
      <c r="R47" s="24"/>
    </row>
    <row r="48" spans="1:18" s="23" customFormat="1" ht="12.75" x14ac:dyDescent="0.2">
      <c r="A48" s="13" t="s">
        <v>70</v>
      </c>
      <c r="B48" s="14">
        <v>-160009596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f t="shared" si="0"/>
        <v>-160009596</v>
      </c>
      <c r="K48" s="14">
        <f t="shared" si="1"/>
        <v>0</v>
      </c>
      <c r="M48" s="25"/>
      <c r="N48" s="25"/>
      <c r="O48" s="24"/>
      <c r="P48" s="24"/>
      <c r="Q48" s="24"/>
      <c r="R48" s="24"/>
    </row>
    <row r="49" spans="1:18" s="23" customFormat="1" ht="12.75" x14ac:dyDescent="0.2">
      <c r="A49" s="13" t="s">
        <v>71</v>
      </c>
      <c r="B49" s="14">
        <v>-88639235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f t="shared" si="0"/>
        <v>-88639235</v>
      </c>
      <c r="K49" s="14">
        <f t="shared" si="1"/>
        <v>0</v>
      </c>
      <c r="M49" s="25"/>
      <c r="N49" s="25"/>
      <c r="O49" s="24"/>
      <c r="P49" s="24"/>
      <c r="Q49" s="24"/>
      <c r="R49" s="24"/>
    </row>
    <row r="50" spans="1:18" s="23" customFormat="1" ht="12.75" x14ac:dyDescent="0.2">
      <c r="A50" s="13" t="s">
        <v>72</v>
      </c>
      <c r="B50" s="14">
        <v>-15000000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f t="shared" si="0"/>
        <v>-15000000</v>
      </c>
      <c r="K50" s="14">
        <f t="shared" si="1"/>
        <v>0</v>
      </c>
      <c r="M50" s="25"/>
      <c r="N50" s="25"/>
      <c r="O50" s="24"/>
      <c r="P50" s="24"/>
      <c r="Q50" s="24"/>
      <c r="R50" s="24"/>
    </row>
    <row r="51" spans="1:18" s="23" customFormat="1" ht="12.75" x14ac:dyDescent="0.2">
      <c r="A51" s="13" t="s">
        <v>73</v>
      </c>
      <c r="B51" s="14">
        <v>-6000000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f t="shared" si="0"/>
        <v>-6000000</v>
      </c>
      <c r="K51" s="14">
        <f t="shared" si="1"/>
        <v>0</v>
      </c>
      <c r="M51" s="25"/>
      <c r="N51" s="25"/>
      <c r="O51" s="24"/>
      <c r="P51" s="24"/>
      <c r="Q51" s="24"/>
      <c r="R51" s="24"/>
    </row>
    <row r="52" spans="1:18" s="23" customFormat="1" ht="12.75" x14ac:dyDescent="0.2">
      <c r="A52" s="13" t="s">
        <v>74</v>
      </c>
      <c r="B52" s="14">
        <v>-39267882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f t="shared" si="0"/>
        <v>-39267882</v>
      </c>
      <c r="K52" s="14">
        <f t="shared" si="1"/>
        <v>0</v>
      </c>
      <c r="M52" s="25"/>
      <c r="N52" s="25"/>
      <c r="O52" s="24"/>
      <c r="P52" s="24"/>
      <c r="Q52" s="24"/>
      <c r="R52" s="24"/>
    </row>
    <row r="53" spans="1:18" s="23" customFormat="1" ht="12.75" x14ac:dyDescent="0.2">
      <c r="A53" s="15" t="s">
        <v>11</v>
      </c>
      <c r="B53" s="16">
        <v>-132580000</v>
      </c>
      <c r="C53" s="16">
        <v>-2580000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f t="shared" si="0"/>
        <v>-132580000</v>
      </c>
      <c r="K53" s="16">
        <f t="shared" si="1"/>
        <v>-2580000</v>
      </c>
      <c r="M53" s="25"/>
      <c r="N53" s="25"/>
      <c r="O53" s="24"/>
      <c r="P53" s="24"/>
      <c r="Q53" s="24"/>
      <c r="R53" s="24"/>
    </row>
    <row r="54" spans="1:18" s="23" customFormat="1" ht="12.75" x14ac:dyDescent="0.2">
      <c r="A54" s="13" t="s">
        <v>75</v>
      </c>
      <c r="B54" s="14">
        <v>-2580000</v>
      </c>
      <c r="C54" s="14">
        <v>-2580000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f t="shared" si="0"/>
        <v>-2580000</v>
      </c>
      <c r="K54" s="14">
        <f t="shared" si="1"/>
        <v>-2580000</v>
      </c>
      <c r="M54" s="25"/>
      <c r="N54" s="25"/>
      <c r="O54" s="24"/>
      <c r="P54" s="24"/>
      <c r="Q54" s="24"/>
      <c r="R54" s="24"/>
    </row>
    <row r="55" spans="1:18" s="23" customFormat="1" ht="12.75" x14ac:dyDescent="0.2">
      <c r="A55" s="13" t="s">
        <v>76</v>
      </c>
      <c r="B55" s="14">
        <v>-130000000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f t="shared" si="0"/>
        <v>-130000000</v>
      </c>
      <c r="K55" s="14">
        <f t="shared" si="1"/>
        <v>0</v>
      </c>
      <c r="M55" s="25"/>
      <c r="N55" s="25"/>
      <c r="O55" s="24"/>
      <c r="P55" s="24"/>
      <c r="Q55" s="24"/>
      <c r="R55" s="24"/>
    </row>
    <row r="56" spans="1:18" s="23" customFormat="1" ht="12.75" x14ac:dyDescent="0.2">
      <c r="A56" s="15" t="s">
        <v>12</v>
      </c>
      <c r="B56" s="16">
        <v>-3800000</v>
      </c>
      <c r="C56" s="16">
        <v>-3800000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f t="shared" si="0"/>
        <v>-3800000</v>
      </c>
      <c r="K56" s="16">
        <f t="shared" si="1"/>
        <v>-3800000</v>
      </c>
      <c r="M56" s="25"/>
      <c r="N56" s="25"/>
      <c r="O56" s="24"/>
      <c r="P56" s="24"/>
      <c r="Q56" s="24"/>
      <c r="R56" s="24"/>
    </row>
    <row r="57" spans="1:18" s="23" customFormat="1" ht="12.75" x14ac:dyDescent="0.2">
      <c r="A57" s="13" t="s">
        <v>77</v>
      </c>
      <c r="B57" s="14">
        <v>-3800000</v>
      </c>
      <c r="C57" s="14">
        <v>-3800000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f t="shared" si="0"/>
        <v>-3800000</v>
      </c>
      <c r="K57" s="14">
        <f t="shared" si="1"/>
        <v>-3800000</v>
      </c>
      <c r="M57" s="25"/>
      <c r="N57" s="25"/>
      <c r="O57" s="24"/>
      <c r="P57" s="24"/>
      <c r="Q57" s="24"/>
      <c r="R57" s="24"/>
    </row>
    <row r="58" spans="1:18" s="23" customFormat="1" ht="12.75" x14ac:dyDescent="0.2">
      <c r="A58" s="15" t="s">
        <v>13</v>
      </c>
      <c r="B58" s="16">
        <v>-5000000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f t="shared" si="0"/>
        <v>-5000000</v>
      </c>
      <c r="K58" s="16">
        <f t="shared" si="1"/>
        <v>0</v>
      </c>
      <c r="M58" s="25"/>
      <c r="N58" s="25"/>
      <c r="O58" s="24"/>
      <c r="P58" s="24"/>
      <c r="Q58" s="24"/>
      <c r="R58" s="24"/>
    </row>
    <row r="59" spans="1:18" s="23" customFormat="1" ht="12.75" x14ac:dyDescent="0.2">
      <c r="A59" s="13" t="s">
        <v>78</v>
      </c>
      <c r="B59" s="14">
        <v>-5000000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f t="shared" si="0"/>
        <v>-5000000</v>
      </c>
      <c r="K59" s="14">
        <f t="shared" si="1"/>
        <v>0</v>
      </c>
      <c r="M59" s="25"/>
      <c r="N59" s="25"/>
      <c r="O59" s="24"/>
      <c r="P59" s="24"/>
      <c r="Q59" s="24"/>
      <c r="R59" s="24"/>
    </row>
    <row r="60" spans="1:18" s="23" customFormat="1" ht="12.75" x14ac:dyDescent="0.2">
      <c r="A60" s="15" t="s">
        <v>14</v>
      </c>
      <c r="B60" s="16">
        <v>-874532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f t="shared" si="0"/>
        <v>-874532</v>
      </c>
      <c r="K60" s="16">
        <f t="shared" si="1"/>
        <v>0</v>
      </c>
      <c r="M60" s="25"/>
      <c r="N60" s="25"/>
      <c r="O60" s="24"/>
      <c r="P60" s="24"/>
      <c r="Q60" s="24"/>
      <c r="R60" s="24"/>
    </row>
    <row r="61" spans="1:18" s="23" customFormat="1" ht="12.75" x14ac:dyDescent="0.2">
      <c r="A61" s="13" t="s">
        <v>79</v>
      </c>
      <c r="B61" s="14">
        <v>-145961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f t="shared" si="0"/>
        <v>-145961</v>
      </c>
      <c r="K61" s="14">
        <f t="shared" si="1"/>
        <v>0</v>
      </c>
      <c r="M61" s="25"/>
      <c r="N61" s="25"/>
      <c r="O61" s="24"/>
      <c r="P61" s="24"/>
      <c r="Q61" s="24"/>
      <c r="R61" s="24"/>
    </row>
    <row r="62" spans="1:18" s="23" customFormat="1" ht="12.75" x14ac:dyDescent="0.2">
      <c r="A62" s="13" t="s">
        <v>80</v>
      </c>
      <c r="B62" s="14">
        <v>-728571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f t="shared" si="0"/>
        <v>-728571</v>
      </c>
      <c r="K62" s="14">
        <f t="shared" si="1"/>
        <v>0</v>
      </c>
      <c r="M62" s="25"/>
      <c r="N62" s="25"/>
      <c r="O62" s="24"/>
      <c r="P62" s="24"/>
      <c r="Q62" s="24"/>
      <c r="R62" s="24"/>
    </row>
    <row r="63" spans="1:18" s="23" customFormat="1" ht="12.75" x14ac:dyDescent="0.2">
      <c r="A63" s="15" t="s">
        <v>15</v>
      </c>
      <c r="B63" s="16">
        <v>-1870975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f t="shared" si="0"/>
        <v>-1870975</v>
      </c>
      <c r="K63" s="16">
        <f t="shared" si="1"/>
        <v>0</v>
      </c>
      <c r="M63" s="25"/>
      <c r="N63" s="25"/>
      <c r="O63" s="24"/>
      <c r="P63" s="24"/>
      <c r="Q63" s="24"/>
      <c r="R63" s="24"/>
    </row>
    <row r="64" spans="1:18" s="23" customFormat="1" ht="12.75" x14ac:dyDescent="0.2">
      <c r="A64" s="13" t="s">
        <v>81</v>
      </c>
      <c r="B64" s="14">
        <v>-1483192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f t="shared" si="0"/>
        <v>-1483192</v>
      </c>
      <c r="K64" s="14">
        <f t="shared" si="1"/>
        <v>0</v>
      </c>
      <c r="M64" s="25"/>
      <c r="N64" s="25"/>
      <c r="O64" s="24"/>
      <c r="P64" s="24"/>
      <c r="Q64" s="24"/>
      <c r="R64" s="24"/>
    </row>
    <row r="65" spans="1:18" s="23" customFormat="1" ht="12.75" x14ac:dyDescent="0.2">
      <c r="A65" s="13" t="s">
        <v>82</v>
      </c>
      <c r="B65" s="14">
        <v>-387783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f t="shared" si="0"/>
        <v>-387783</v>
      </c>
      <c r="K65" s="14">
        <f t="shared" si="1"/>
        <v>0</v>
      </c>
      <c r="M65" s="25"/>
      <c r="N65" s="25"/>
      <c r="O65" s="24"/>
      <c r="P65" s="24"/>
      <c r="Q65" s="24"/>
      <c r="R65" s="24"/>
    </row>
    <row r="66" spans="1:18" s="23" customFormat="1" ht="12.75" x14ac:dyDescent="0.2">
      <c r="A66" s="15" t="s">
        <v>16</v>
      </c>
      <c r="B66" s="16">
        <v>-769083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f t="shared" si="0"/>
        <v>-769083</v>
      </c>
      <c r="K66" s="16">
        <f t="shared" si="1"/>
        <v>0</v>
      </c>
      <c r="M66" s="25"/>
      <c r="N66" s="25"/>
      <c r="O66" s="24"/>
      <c r="P66" s="24"/>
      <c r="Q66" s="24"/>
      <c r="R66" s="24"/>
    </row>
    <row r="67" spans="1:18" s="23" customFormat="1" ht="12.75" x14ac:dyDescent="0.2">
      <c r="A67" s="13" t="s">
        <v>83</v>
      </c>
      <c r="B67" s="14">
        <v>-769083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f t="shared" si="0"/>
        <v>-769083</v>
      </c>
      <c r="K67" s="14">
        <f t="shared" si="1"/>
        <v>0</v>
      </c>
      <c r="M67" s="25"/>
      <c r="N67" s="25"/>
      <c r="O67" s="24"/>
      <c r="P67" s="24"/>
      <c r="Q67" s="24"/>
      <c r="R67" s="24"/>
    </row>
    <row r="68" spans="1:18" s="23" customFormat="1" ht="12.75" x14ac:dyDescent="0.2">
      <c r="A68" s="15" t="s">
        <v>17</v>
      </c>
      <c r="B68" s="16">
        <v>-7500000</v>
      </c>
      <c r="C68" s="16">
        <v>-7500000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f t="shared" si="0"/>
        <v>-7500000</v>
      </c>
      <c r="K68" s="16">
        <f t="shared" si="1"/>
        <v>-7500000</v>
      </c>
      <c r="M68" s="25"/>
      <c r="N68" s="25"/>
      <c r="O68" s="24"/>
      <c r="P68" s="24"/>
      <c r="Q68" s="24"/>
      <c r="R68" s="24"/>
    </row>
    <row r="69" spans="1:18" s="23" customFormat="1" ht="12.75" x14ac:dyDescent="0.2">
      <c r="A69" s="13" t="s">
        <v>84</v>
      </c>
      <c r="B69" s="14">
        <v>-7500000</v>
      </c>
      <c r="C69" s="14">
        <v>-7500000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f t="shared" si="0"/>
        <v>-7500000</v>
      </c>
      <c r="K69" s="14">
        <f t="shared" si="1"/>
        <v>-7500000</v>
      </c>
      <c r="M69" s="25"/>
      <c r="N69" s="25"/>
      <c r="O69" s="24"/>
      <c r="P69" s="24"/>
      <c r="Q69" s="24"/>
      <c r="R69" s="24"/>
    </row>
    <row r="70" spans="1:18" s="23" customFormat="1" ht="12.75" x14ac:dyDescent="0.2">
      <c r="A70" s="15" t="s">
        <v>18</v>
      </c>
      <c r="B70" s="16">
        <v>-46895000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f t="shared" si="0"/>
        <v>-46895000</v>
      </c>
      <c r="K70" s="16">
        <f t="shared" si="1"/>
        <v>0</v>
      </c>
      <c r="M70" s="25"/>
      <c r="N70" s="25"/>
      <c r="O70" s="24"/>
      <c r="P70" s="24"/>
      <c r="Q70" s="24"/>
      <c r="R70" s="24"/>
    </row>
    <row r="71" spans="1:18" s="23" customFormat="1" ht="12.75" x14ac:dyDescent="0.2">
      <c r="A71" s="13" t="s">
        <v>78</v>
      </c>
      <c r="B71" s="14">
        <v>-3000000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f t="shared" si="0"/>
        <v>-3000000</v>
      </c>
      <c r="K71" s="14">
        <f t="shared" si="1"/>
        <v>0</v>
      </c>
      <c r="M71" s="25"/>
      <c r="N71" s="25"/>
      <c r="O71" s="24"/>
      <c r="P71" s="24"/>
      <c r="Q71" s="24"/>
      <c r="R71" s="24"/>
    </row>
    <row r="72" spans="1:18" s="23" customFormat="1" ht="12.75" x14ac:dyDescent="0.2">
      <c r="A72" s="13" t="s">
        <v>85</v>
      </c>
      <c r="B72" s="14">
        <v>-2895000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f t="shared" si="0"/>
        <v>-2895000</v>
      </c>
      <c r="K72" s="14">
        <f t="shared" si="1"/>
        <v>0</v>
      </c>
      <c r="M72" s="25"/>
      <c r="N72" s="25"/>
      <c r="O72" s="24"/>
      <c r="P72" s="24"/>
      <c r="Q72" s="24"/>
      <c r="R72" s="24"/>
    </row>
    <row r="73" spans="1:18" s="23" customFormat="1" ht="12.75" x14ac:dyDescent="0.2">
      <c r="A73" s="13" t="s">
        <v>86</v>
      </c>
      <c r="B73" s="14">
        <v>-41000000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f t="shared" si="0"/>
        <v>-41000000</v>
      </c>
      <c r="K73" s="14">
        <f t="shared" si="1"/>
        <v>0</v>
      </c>
      <c r="M73" s="25"/>
      <c r="N73" s="25"/>
      <c r="O73" s="24"/>
      <c r="P73" s="24"/>
      <c r="Q73" s="24"/>
      <c r="R73" s="24"/>
    </row>
    <row r="74" spans="1:18" s="23" customFormat="1" ht="12.75" x14ac:dyDescent="0.2">
      <c r="A74" s="15" t="s">
        <v>19</v>
      </c>
      <c r="B74" s="16">
        <v>-41000000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f t="shared" si="0"/>
        <v>-41000000</v>
      </c>
      <c r="K74" s="16">
        <f t="shared" si="1"/>
        <v>0</v>
      </c>
      <c r="M74" s="25"/>
      <c r="N74" s="25"/>
      <c r="O74" s="24"/>
      <c r="P74" s="24"/>
      <c r="Q74" s="24"/>
      <c r="R74" s="24"/>
    </row>
    <row r="75" spans="1:18" s="23" customFormat="1" ht="12.75" x14ac:dyDescent="0.2">
      <c r="A75" s="13" t="s">
        <v>87</v>
      </c>
      <c r="B75" s="14">
        <v>-5000000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f t="shared" ref="J75:J138" si="2">B75+D75+F75+H75</f>
        <v>-5000000</v>
      </c>
      <c r="K75" s="14">
        <f t="shared" ref="K75:K138" si="3">C75+E75+G75+I75</f>
        <v>0</v>
      </c>
      <c r="M75" s="25"/>
      <c r="N75" s="25"/>
      <c r="O75" s="24"/>
      <c r="P75" s="24"/>
      <c r="Q75" s="24"/>
      <c r="R75" s="24"/>
    </row>
    <row r="76" spans="1:18" s="23" customFormat="1" ht="12.75" x14ac:dyDescent="0.2">
      <c r="A76" s="13" t="s">
        <v>88</v>
      </c>
      <c r="B76" s="14">
        <v>-1000000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f t="shared" si="2"/>
        <v>-1000000</v>
      </c>
      <c r="K76" s="14">
        <f t="shared" si="3"/>
        <v>0</v>
      </c>
      <c r="M76" s="25"/>
      <c r="N76" s="25"/>
      <c r="O76" s="24"/>
      <c r="P76" s="24"/>
      <c r="Q76" s="24"/>
      <c r="R76" s="24"/>
    </row>
    <row r="77" spans="1:18" s="23" customFormat="1" ht="12.75" x14ac:dyDescent="0.2">
      <c r="A77" s="13" t="s">
        <v>89</v>
      </c>
      <c r="B77" s="14">
        <v>-2000000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f t="shared" si="2"/>
        <v>-2000000</v>
      </c>
      <c r="K77" s="14">
        <f t="shared" si="3"/>
        <v>0</v>
      </c>
      <c r="M77" s="25"/>
      <c r="N77" s="25"/>
      <c r="O77" s="24"/>
      <c r="P77" s="24"/>
      <c r="Q77" s="24"/>
      <c r="R77" s="24"/>
    </row>
    <row r="78" spans="1:18" s="23" customFormat="1" ht="12.75" x14ac:dyDescent="0.2">
      <c r="A78" s="13" t="s">
        <v>90</v>
      </c>
      <c r="B78" s="14">
        <v>-33000000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f t="shared" si="2"/>
        <v>-33000000</v>
      </c>
      <c r="K78" s="14">
        <f t="shared" si="3"/>
        <v>0</v>
      </c>
      <c r="M78" s="25"/>
      <c r="N78" s="25"/>
      <c r="O78" s="24"/>
      <c r="P78" s="24"/>
      <c r="Q78" s="24"/>
      <c r="R78" s="24"/>
    </row>
    <row r="79" spans="1:18" s="23" customFormat="1" ht="12.75" x14ac:dyDescent="0.2">
      <c r="A79" s="15" t="s">
        <v>20</v>
      </c>
      <c r="B79" s="16">
        <v>-4500000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f t="shared" si="2"/>
        <v>-4500000</v>
      </c>
      <c r="K79" s="16">
        <f t="shared" si="3"/>
        <v>0</v>
      </c>
      <c r="M79" s="25"/>
      <c r="N79" s="25"/>
      <c r="O79" s="24"/>
      <c r="P79" s="24"/>
      <c r="Q79" s="24"/>
      <c r="R79" s="24"/>
    </row>
    <row r="80" spans="1:18" s="23" customFormat="1" ht="12.75" x14ac:dyDescent="0.2">
      <c r="A80" s="13" t="s">
        <v>91</v>
      </c>
      <c r="B80" s="14">
        <v>-4500000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f t="shared" si="2"/>
        <v>-4500000</v>
      </c>
      <c r="K80" s="14">
        <f t="shared" si="3"/>
        <v>0</v>
      </c>
      <c r="M80" s="25"/>
      <c r="N80" s="25"/>
      <c r="O80" s="24"/>
      <c r="P80" s="24"/>
      <c r="Q80" s="24"/>
      <c r="R80" s="24"/>
    </row>
    <row r="81" spans="1:18" s="23" customFormat="1" ht="12.75" x14ac:dyDescent="0.2">
      <c r="A81" s="9" t="s">
        <v>21</v>
      </c>
      <c r="B81" s="10">
        <v>-29131510</v>
      </c>
      <c r="C81" s="10">
        <v>-29131510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f t="shared" si="2"/>
        <v>-29131510</v>
      </c>
      <c r="K81" s="10">
        <f t="shared" si="3"/>
        <v>-29131510</v>
      </c>
      <c r="M81" s="25"/>
      <c r="N81" s="25"/>
      <c r="O81" s="24"/>
      <c r="P81" s="24"/>
      <c r="Q81" s="24"/>
      <c r="R81" s="24"/>
    </row>
    <row r="82" spans="1:18" s="23" customFormat="1" ht="12.75" x14ac:dyDescent="0.2">
      <c r="A82" s="11" t="s">
        <v>6</v>
      </c>
      <c r="B82" s="12">
        <v>-43000</v>
      </c>
      <c r="C82" s="12">
        <v>-43000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f t="shared" si="2"/>
        <v>-43000</v>
      </c>
      <c r="K82" s="12">
        <f t="shared" si="3"/>
        <v>-43000</v>
      </c>
      <c r="M82" s="25"/>
      <c r="N82" s="25"/>
      <c r="O82" s="24"/>
      <c r="P82" s="24"/>
      <c r="Q82" s="24"/>
      <c r="R82" s="24"/>
    </row>
    <row r="83" spans="1:18" s="23" customFormat="1" ht="12.75" x14ac:dyDescent="0.2">
      <c r="A83" s="13" t="s">
        <v>92</v>
      </c>
      <c r="B83" s="14">
        <v>-23000</v>
      </c>
      <c r="C83" s="14">
        <v>-23000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f t="shared" si="2"/>
        <v>-23000</v>
      </c>
      <c r="K83" s="14">
        <f t="shared" si="3"/>
        <v>-23000</v>
      </c>
      <c r="M83" s="25"/>
      <c r="N83" s="25"/>
      <c r="O83" s="24"/>
      <c r="P83" s="24"/>
      <c r="Q83" s="24"/>
      <c r="R83" s="24"/>
    </row>
    <row r="84" spans="1:18" s="23" customFormat="1" ht="12.75" x14ac:dyDescent="0.2">
      <c r="A84" s="13" t="s">
        <v>93</v>
      </c>
      <c r="B84" s="14">
        <v>-20000</v>
      </c>
      <c r="C84" s="14">
        <v>-20000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f t="shared" si="2"/>
        <v>-20000</v>
      </c>
      <c r="K84" s="14">
        <f t="shared" si="3"/>
        <v>-20000</v>
      </c>
      <c r="M84" s="25"/>
      <c r="N84" s="25"/>
      <c r="O84" s="24"/>
      <c r="P84" s="24"/>
      <c r="Q84" s="24"/>
      <c r="R84" s="24"/>
    </row>
    <row r="85" spans="1:18" s="23" customFormat="1" ht="12.75" x14ac:dyDescent="0.2">
      <c r="A85" s="11" t="s">
        <v>4</v>
      </c>
      <c r="B85" s="12">
        <v>-29088510</v>
      </c>
      <c r="C85" s="12">
        <v>-29088510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f t="shared" si="2"/>
        <v>-29088510</v>
      </c>
      <c r="K85" s="12">
        <f t="shared" si="3"/>
        <v>-29088510</v>
      </c>
      <c r="M85" s="25"/>
      <c r="N85" s="25"/>
      <c r="O85" s="24"/>
      <c r="P85" s="24"/>
      <c r="Q85" s="24"/>
      <c r="R85" s="24"/>
    </row>
    <row r="86" spans="1:18" s="23" customFormat="1" ht="12.75" x14ac:dyDescent="0.2">
      <c r="A86" s="15" t="s">
        <v>22</v>
      </c>
      <c r="B86" s="16">
        <v>-22366572</v>
      </c>
      <c r="C86" s="16">
        <v>-22366572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f t="shared" si="2"/>
        <v>-22366572</v>
      </c>
      <c r="K86" s="16">
        <f t="shared" si="3"/>
        <v>-22366572</v>
      </c>
      <c r="M86" s="25"/>
      <c r="N86" s="25"/>
      <c r="O86" s="24"/>
      <c r="P86" s="24"/>
      <c r="Q86" s="24"/>
      <c r="R86" s="24"/>
    </row>
    <row r="87" spans="1:18" s="23" customFormat="1" ht="12.75" x14ac:dyDescent="0.2">
      <c r="A87" s="13" t="s">
        <v>94</v>
      </c>
      <c r="B87" s="14">
        <v>-22366572</v>
      </c>
      <c r="C87" s="14">
        <v>-22366572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f t="shared" si="2"/>
        <v>-22366572</v>
      </c>
      <c r="K87" s="14">
        <f t="shared" si="3"/>
        <v>-22366572</v>
      </c>
      <c r="M87" s="25"/>
      <c r="N87" s="25"/>
      <c r="O87" s="24"/>
      <c r="P87" s="24"/>
      <c r="Q87" s="24"/>
      <c r="R87" s="24"/>
    </row>
    <row r="88" spans="1:18" s="23" customFormat="1" ht="12.75" x14ac:dyDescent="0.2">
      <c r="A88" s="15" t="s">
        <v>23</v>
      </c>
      <c r="B88" s="16">
        <v>-1949305</v>
      </c>
      <c r="C88" s="16">
        <v>-1949305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f t="shared" si="2"/>
        <v>-1949305</v>
      </c>
      <c r="K88" s="16">
        <f t="shared" si="3"/>
        <v>-1949305</v>
      </c>
      <c r="M88" s="25"/>
      <c r="N88" s="25"/>
      <c r="O88" s="24"/>
      <c r="P88" s="24"/>
      <c r="Q88" s="24"/>
      <c r="R88" s="24"/>
    </row>
    <row r="89" spans="1:18" s="23" customFormat="1" ht="12.75" x14ac:dyDescent="0.2">
      <c r="A89" s="13" t="s">
        <v>95</v>
      </c>
      <c r="B89" s="14">
        <v>-1949305</v>
      </c>
      <c r="C89" s="14">
        <v>-1949305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f t="shared" si="2"/>
        <v>-1949305</v>
      </c>
      <c r="K89" s="14">
        <f t="shared" si="3"/>
        <v>-1949305</v>
      </c>
      <c r="M89" s="25"/>
      <c r="N89" s="25"/>
      <c r="O89" s="24"/>
      <c r="P89" s="24"/>
      <c r="Q89" s="24"/>
      <c r="R89" s="24"/>
    </row>
    <row r="90" spans="1:18" s="23" customFormat="1" ht="12.75" x14ac:dyDescent="0.2">
      <c r="A90" s="15" t="s">
        <v>24</v>
      </c>
      <c r="B90" s="16">
        <v>-1887033</v>
      </c>
      <c r="C90" s="16">
        <v>-1887033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f t="shared" si="2"/>
        <v>-1887033</v>
      </c>
      <c r="K90" s="16">
        <f t="shared" si="3"/>
        <v>-1887033</v>
      </c>
      <c r="M90" s="25"/>
      <c r="N90" s="25"/>
      <c r="O90" s="24"/>
      <c r="P90" s="24"/>
      <c r="Q90" s="24"/>
      <c r="R90" s="24"/>
    </row>
    <row r="91" spans="1:18" s="23" customFormat="1" ht="12.75" x14ac:dyDescent="0.2">
      <c r="A91" s="13" t="s">
        <v>96</v>
      </c>
      <c r="B91" s="14">
        <v>-1737033</v>
      </c>
      <c r="C91" s="14">
        <v>-1737033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f t="shared" si="2"/>
        <v>-1737033</v>
      </c>
      <c r="K91" s="14">
        <f t="shared" si="3"/>
        <v>-1737033</v>
      </c>
      <c r="M91" s="25"/>
      <c r="N91" s="25"/>
      <c r="O91" s="24"/>
      <c r="P91" s="24"/>
      <c r="Q91" s="24"/>
      <c r="R91" s="24"/>
    </row>
    <row r="92" spans="1:18" s="23" customFormat="1" ht="12.75" x14ac:dyDescent="0.2">
      <c r="A92" s="13" t="s">
        <v>97</v>
      </c>
      <c r="B92" s="14">
        <v>-150000</v>
      </c>
      <c r="C92" s="14">
        <v>-150000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f t="shared" si="2"/>
        <v>-150000</v>
      </c>
      <c r="K92" s="14">
        <f t="shared" si="3"/>
        <v>-150000</v>
      </c>
      <c r="M92" s="25"/>
      <c r="N92" s="25"/>
      <c r="O92" s="24"/>
      <c r="P92" s="24"/>
      <c r="Q92" s="24"/>
      <c r="R92" s="24"/>
    </row>
    <row r="93" spans="1:18" s="23" customFormat="1" ht="12.75" x14ac:dyDescent="0.2">
      <c r="A93" s="15" t="s">
        <v>25</v>
      </c>
      <c r="B93" s="16">
        <v>-2885600</v>
      </c>
      <c r="C93" s="16">
        <v>-2885600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f t="shared" si="2"/>
        <v>-2885600</v>
      </c>
      <c r="K93" s="16">
        <f t="shared" si="3"/>
        <v>-2885600</v>
      </c>
      <c r="M93" s="25"/>
      <c r="N93" s="25"/>
      <c r="O93" s="24"/>
      <c r="P93" s="24"/>
      <c r="Q93" s="24"/>
      <c r="R93" s="24"/>
    </row>
    <row r="94" spans="1:18" s="23" customFormat="1" ht="12.75" x14ac:dyDescent="0.2">
      <c r="A94" s="13" t="s">
        <v>98</v>
      </c>
      <c r="B94" s="14">
        <v>-111700</v>
      </c>
      <c r="C94" s="14">
        <v>-111700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f t="shared" si="2"/>
        <v>-111700</v>
      </c>
      <c r="K94" s="14">
        <f t="shared" si="3"/>
        <v>-111700</v>
      </c>
      <c r="M94" s="25"/>
      <c r="N94" s="25"/>
      <c r="O94" s="24"/>
      <c r="P94" s="24"/>
      <c r="Q94" s="24"/>
      <c r="R94" s="24"/>
    </row>
    <row r="95" spans="1:18" s="23" customFormat="1" ht="12.75" x14ac:dyDescent="0.2">
      <c r="A95" s="13" t="s">
        <v>99</v>
      </c>
      <c r="B95" s="14">
        <v>-2773900</v>
      </c>
      <c r="C95" s="14">
        <v>-2773900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f t="shared" si="2"/>
        <v>-2773900</v>
      </c>
      <c r="K95" s="14">
        <f t="shared" si="3"/>
        <v>-2773900</v>
      </c>
      <c r="M95" s="25"/>
      <c r="N95" s="25"/>
      <c r="O95" s="24"/>
      <c r="P95" s="24"/>
      <c r="Q95" s="24"/>
      <c r="R95" s="24"/>
    </row>
    <row r="96" spans="1:18" s="23" customFormat="1" ht="12.75" x14ac:dyDescent="0.2">
      <c r="A96" s="9" t="s">
        <v>26</v>
      </c>
      <c r="B96" s="10">
        <v>-31470000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f t="shared" si="2"/>
        <v>-31470000</v>
      </c>
      <c r="K96" s="10">
        <f t="shared" si="3"/>
        <v>0</v>
      </c>
      <c r="M96" s="25"/>
      <c r="N96" s="25"/>
      <c r="O96" s="24"/>
      <c r="P96" s="24"/>
      <c r="Q96" s="24"/>
      <c r="R96" s="24"/>
    </row>
    <row r="97" spans="1:18" s="23" customFormat="1" ht="12.75" x14ac:dyDescent="0.2">
      <c r="A97" s="11" t="s">
        <v>4</v>
      </c>
      <c r="B97" s="12">
        <v>-31470000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f t="shared" si="2"/>
        <v>-31470000</v>
      </c>
      <c r="K97" s="12">
        <f t="shared" si="3"/>
        <v>0</v>
      </c>
      <c r="M97" s="25"/>
      <c r="N97" s="25"/>
      <c r="O97" s="24"/>
      <c r="P97" s="24"/>
      <c r="Q97" s="24"/>
      <c r="R97" s="24"/>
    </row>
    <row r="98" spans="1:18" s="23" customFormat="1" ht="12.75" x14ac:dyDescent="0.2">
      <c r="A98" s="15" t="s">
        <v>27</v>
      </c>
      <c r="B98" s="16">
        <v>-24750000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f t="shared" si="2"/>
        <v>-24750000</v>
      </c>
      <c r="K98" s="16">
        <f t="shared" si="3"/>
        <v>0</v>
      </c>
      <c r="M98" s="25"/>
      <c r="N98" s="25"/>
      <c r="O98" s="24"/>
      <c r="P98" s="24"/>
      <c r="Q98" s="24"/>
      <c r="R98" s="24"/>
    </row>
    <row r="99" spans="1:18" s="23" customFormat="1" ht="12.75" x14ac:dyDescent="0.2">
      <c r="A99" s="13" t="s">
        <v>100</v>
      </c>
      <c r="B99" s="14">
        <v>-24750000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f t="shared" si="2"/>
        <v>-24750000</v>
      </c>
      <c r="K99" s="14">
        <f t="shared" si="3"/>
        <v>0</v>
      </c>
      <c r="M99" s="25"/>
      <c r="N99" s="25"/>
      <c r="O99" s="24"/>
      <c r="P99" s="24"/>
      <c r="Q99" s="24"/>
      <c r="R99" s="24"/>
    </row>
    <row r="100" spans="1:18" s="23" customFormat="1" ht="12.75" x14ac:dyDescent="0.2">
      <c r="A100" s="15" t="s">
        <v>28</v>
      </c>
      <c r="B100" s="16">
        <v>-6720000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f t="shared" si="2"/>
        <v>-6720000</v>
      </c>
      <c r="K100" s="16">
        <f t="shared" si="3"/>
        <v>0</v>
      </c>
      <c r="M100" s="25"/>
      <c r="N100" s="25"/>
      <c r="O100" s="24"/>
      <c r="P100" s="24"/>
      <c r="Q100" s="24"/>
      <c r="R100" s="24"/>
    </row>
    <row r="101" spans="1:18" s="23" customFormat="1" ht="12.75" x14ac:dyDescent="0.2">
      <c r="A101" s="13" t="s">
        <v>101</v>
      </c>
      <c r="B101" s="14">
        <v>-6720000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f t="shared" si="2"/>
        <v>-6720000</v>
      </c>
      <c r="K101" s="14">
        <f t="shared" si="3"/>
        <v>0</v>
      </c>
      <c r="M101" s="25"/>
      <c r="N101" s="25"/>
      <c r="O101" s="24"/>
      <c r="P101" s="24"/>
      <c r="Q101" s="24"/>
      <c r="R101" s="24"/>
    </row>
    <row r="102" spans="1:18" s="23" customFormat="1" ht="12.75" x14ac:dyDescent="0.2">
      <c r="A102" s="9" t="s">
        <v>29</v>
      </c>
      <c r="B102" s="10">
        <v>-83018299</v>
      </c>
      <c r="C102" s="10">
        <v>-50000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f t="shared" si="2"/>
        <v>-83018299</v>
      </c>
      <c r="K102" s="10">
        <f t="shared" si="3"/>
        <v>-50000</v>
      </c>
      <c r="M102" s="25"/>
      <c r="N102" s="25"/>
      <c r="O102" s="24"/>
      <c r="P102" s="24"/>
      <c r="Q102" s="24"/>
      <c r="R102" s="24"/>
    </row>
    <row r="103" spans="1:18" s="23" customFormat="1" ht="12.75" x14ac:dyDescent="0.2">
      <c r="A103" s="11" t="s">
        <v>6</v>
      </c>
      <c r="B103" s="12">
        <v>-70000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f t="shared" si="2"/>
        <v>-70000</v>
      </c>
      <c r="K103" s="12">
        <f t="shared" si="3"/>
        <v>0</v>
      </c>
      <c r="M103" s="25"/>
      <c r="N103" s="25"/>
      <c r="O103" s="24"/>
      <c r="P103" s="24"/>
      <c r="Q103" s="24"/>
      <c r="R103" s="24"/>
    </row>
    <row r="104" spans="1:18" s="23" customFormat="1" ht="12.75" x14ac:dyDescent="0.2">
      <c r="A104" s="13" t="s">
        <v>102</v>
      </c>
      <c r="B104" s="14">
        <v>-70000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f t="shared" si="2"/>
        <v>-70000</v>
      </c>
      <c r="K104" s="14">
        <f t="shared" si="3"/>
        <v>0</v>
      </c>
      <c r="M104" s="25"/>
      <c r="N104" s="25"/>
      <c r="O104" s="24"/>
      <c r="P104" s="24"/>
      <c r="Q104" s="24"/>
      <c r="R104" s="24"/>
    </row>
    <row r="105" spans="1:18" s="23" customFormat="1" ht="12.75" x14ac:dyDescent="0.2">
      <c r="A105" s="11" t="s">
        <v>4</v>
      </c>
      <c r="B105" s="12">
        <v>-82948299</v>
      </c>
      <c r="C105" s="12">
        <v>-50000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f t="shared" si="2"/>
        <v>-82948299</v>
      </c>
      <c r="K105" s="12">
        <f t="shared" si="3"/>
        <v>-50000</v>
      </c>
      <c r="M105" s="25"/>
      <c r="N105" s="25"/>
      <c r="O105" s="24"/>
      <c r="P105" s="24"/>
      <c r="Q105" s="24"/>
      <c r="R105" s="24"/>
    </row>
    <row r="106" spans="1:18" s="23" customFormat="1" ht="12.75" x14ac:dyDescent="0.2">
      <c r="A106" s="15" t="s">
        <v>30</v>
      </c>
      <c r="B106" s="16">
        <v>-1993006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f t="shared" si="2"/>
        <v>-1993006</v>
      </c>
      <c r="K106" s="16">
        <f t="shared" si="3"/>
        <v>0</v>
      </c>
      <c r="M106" s="25"/>
      <c r="N106" s="25"/>
      <c r="O106" s="24"/>
      <c r="P106" s="24"/>
      <c r="Q106" s="24"/>
      <c r="R106" s="24"/>
    </row>
    <row r="107" spans="1:18" s="23" customFormat="1" ht="12.75" x14ac:dyDescent="0.2">
      <c r="A107" s="13" t="s">
        <v>103</v>
      </c>
      <c r="B107" s="14">
        <v>-1993006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f t="shared" si="2"/>
        <v>-1993006</v>
      </c>
      <c r="K107" s="14">
        <f t="shared" si="3"/>
        <v>0</v>
      </c>
      <c r="M107" s="25"/>
      <c r="N107" s="25"/>
      <c r="O107" s="24"/>
      <c r="P107" s="24"/>
      <c r="Q107" s="24"/>
      <c r="R107" s="24"/>
    </row>
    <row r="108" spans="1:18" s="23" customFormat="1" ht="12.75" x14ac:dyDescent="0.2">
      <c r="A108" s="15" t="s">
        <v>31</v>
      </c>
      <c r="B108" s="16">
        <v>-8108024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f t="shared" si="2"/>
        <v>-8108024</v>
      </c>
      <c r="K108" s="16">
        <f t="shared" si="3"/>
        <v>0</v>
      </c>
      <c r="M108" s="25"/>
      <c r="N108" s="25"/>
      <c r="O108" s="24"/>
      <c r="P108" s="24"/>
      <c r="Q108" s="24"/>
      <c r="R108" s="24"/>
    </row>
    <row r="109" spans="1:18" s="23" customFormat="1" ht="12.75" x14ac:dyDescent="0.2">
      <c r="A109" s="13" t="s">
        <v>103</v>
      </c>
      <c r="B109" s="14">
        <v>-8108024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f t="shared" si="2"/>
        <v>-8108024</v>
      </c>
      <c r="K109" s="14">
        <f t="shared" si="3"/>
        <v>0</v>
      </c>
      <c r="M109" s="25"/>
      <c r="N109" s="25"/>
      <c r="O109" s="24"/>
      <c r="P109" s="24"/>
      <c r="Q109" s="24"/>
      <c r="R109" s="24"/>
    </row>
    <row r="110" spans="1:18" s="23" customFormat="1" ht="12.75" x14ac:dyDescent="0.2">
      <c r="A110" s="15" t="s">
        <v>32</v>
      </c>
      <c r="B110" s="16">
        <v>-52063365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f t="shared" si="2"/>
        <v>-52063365</v>
      </c>
      <c r="K110" s="16">
        <f t="shared" si="3"/>
        <v>0</v>
      </c>
      <c r="M110" s="25"/>
      <c r="N110" s="25"/>
      <c r="O110" s="24"/>
      <c r="P110" s="24"/>
      <c r="Q110" s="24"/>
      <c r="R110" s="24"/>
    </row>
    <row r="111" spans="1:18" s="23" customFormat="1" ht="12.75" x14ac:dyDescent="0.2">
      <c r="A111" s="13" t="s">
        <v>103</v>
      </c>
      <c r="B111" s="14">
        <v>-52063365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f t="shared" si="2"/>
        <v>-52063365</v>
      </c>
      <c r="K111" s="14">
        <f t="shared" si="3"/>
        <v>0</v>
      </c>
      <c r="M111" s="25"/>
      <c r="N111" s="25"/>
      <c r="O111" s="24"/>
      <c r="P111" s="24"/>
      <c r="Q111" s="24"/>
      <c r="R111" s="24"/>
    </row>
    <row r="112" spans="1:18" s="23" customFormat="1" ht="12.75" x14ac:dyDescent="0.2">
      <c r="A112" s="15" t="s">
        <v>33</v>
      </c>
      <c r="B112" s="16">
        <v>-2439025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f t="shared" si="2"/>
        <v>-2439025</v>
      </c>
      <c r="K112" s="16">
        <f t="shared" si="3"/>
        <v>0</v>
      </c>
      <c r="M112" s="25"/>
      <c r="N112" s="25"/>
      <c r="O112" s="24"/>
      <c r="P112" s="24"/>
      <c r="Q112" s="24"/>
      <c r="R112" s="24"/>
    </row>
    <row r="113" spans="1:18" s="23" customFormat="1" ht="12.75" x14ac:dyDescent="0.2">
      <c r="A113" s="13" t="s">
        <v>103</v>
      </c>
      <c r="B113" s="14">
        <v>-2439025</v>
      </c>
      <c r="C113" s="14">
        <v>0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f t="shared" si="2"/>
        <v>-2439025</v>
      </c>
      <c r="K113" s="14">
        <f t="shared" si="3"/>
        <v>0</v>
      </c>
      <c r="M113" s="25"/>
      <c r="N113" s="25"/>
      <c r="O113" s="24"/>
      <c r="P113" s="24"/>
      <c r="Q113" s="24"/>
      <c r="R113" s="24"/>
    </row>
    <row r="114" spans="1:18" s="23" customFormat="1" ht="12.75" x14ac:dyDescent="0.2">
      <c r="A114" s="15" t="s">
        <v>34</v>
      </c>
      <c r="B114" s="16">
        <v>-57583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f t="shared" si="2"/>
        <v>-57583</v>
      </c>
      <c r="K114" s="16">
        <f t="shared" si="3"/>
        <v>0</v>
      </c>
      <c r="M114" s="25"/>
      <c r="N114" s="25"/>
      <c r="O114" s="24"/>
      <c r="P114" s="24"/>
      <c r="Q114" s="24"/>
      <c r="R114" s="24"/>
    </row>
    <row r="115" spans="1:18" s="23" customFormat="1" ht="12.75" x14ac:dyDescent="0.2">
      <c r="A115" s="13" t="s">
        <v>103</v>
      </c>
      <c r="B115" s="14">
        <v>-57583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f t="shared" si="2"/>
        <v>-57583</v>
      </c>
      <c r="K115" s="14">
        <f t="shared" si="3"/>
        <v>0</v>
      </c>
      <c r="M115" s="25"/>
      <c r="N115" s="25"/>
      <c r="O115" s="24"/>
      <c r="P115" s="24"/>
      <c r="Q115" s="24"/>
      <c r="R115" s="24"/>
    </row>
    <row r="116" spans="1:18" s="23" customFormat="1" ht="12.75" x14ac:dyDescent="0.2">
      <c r="A116" s="15" t="s">
        <v>35</v>
      </c>
      <c r="B116" s="16">
        <v>-2550000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f t="shared" si="2"/>
        <v>-2550000</v>
      </c>
      <c r="K116" s="16">
        <f t="shared" si="3"/>
        <v>0</v>
      </c>
      <c r="M116" s="25"/>
      <c r="N116" s="25"/>
      <c r="O116" s="24"/>
      <c r="P116" s="24"/>
      <c r="Q116" s="24"/>
      <c r="R116" s="24"/>
    </row>
    <row r="117" spans="1:18" s="23" customFormat="1" ht="12.75" x14ac:dyDescent="0.2">
      <c r="A117" s="13" t="s">
        <v>104</v>
      </c>
      <c r="B117" s="14">
        <v>-2550000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f t="shared" si="2"/>
        <v>-2550000</v>
      </c>
      <c r="K117" s="14">
        <f t="shared" si="3"/>
        <v>0</v>
      </c>
      <c r="M117" s="25"/>
      <c r="N117" s="25"/>
      <c r="O117" s="24"/>
      <c r="P117" s="24"/>
      <c r="Q117" s="24"/>
      <c r="R117" s="24"/>
    </row>
    <row r="118" spans="1:18" s="23" customFormat="1" ht="12.75" x14ac:dyDescent="0.2">
      <c r="A118" s="15" t="s">
        <v>36</v>
      </c>
      <c r="B118" s="16">
        <v>-1583333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f t="shared" si="2"/>
        <v>-1583333</v>
      </c>
      <c r="K118" s="16">
        <f t="shared" si="3"/>
        <v>0</v>
      </c>
      <c r="M118" s="25"/>
      <c r="N118" s="25"/>
      <c r="O118" s="24"/>
      <c r="P118" s="24"/>
      <c r="Q118" s="24"/>
      <c r="R118" s="24"/>
    </row>
    <row r="119" spans="1:18" s="23" customFormat="1" ht="12.75" x14ac:dyDescent="0.2">
      <c r="A119" s="13" t="s">
        <v>104</v>
      </c>
      <c r="B119" s="14">
        <v>-1583333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f t="shared" si="2"/>
        <v>-1583333</v>
      </c>
      <c r="K119" s="14">
        <f t="shared" si="3"/>
        <v>0</v>
      </c>
      <c r="M119" s="25"/>
      <c r="N119" s="25"/>
      <c r="O119" s="24"/>
      <c r="P119" s="24"/>
      <c r="Q119" s="24"/>
      <c r="R119" s="24"/>
    </row>
    <row r="120" spans="1:18" s="23" customFormat="1" ht="12.75" x14ac:dyDescent="0.2">
      <c r="A120" s="15" t="s">
        <v>37</v>
      </c>
      <c r="B120" s="16">
        <v>-533333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f t="shared" si="2"/>
        <v>-533333</v>
      </c>
      <c r="K120" s="16">
        <f t="shared" si="3"/>
        <v>0</v>
      </c>
      <c r="M120" s="25"/>
      <c r="N120" s="25"/>
      <c r="O120" s="24"/>
      <c r="P120" s="24"/>
      <c r="Q120" s="24"/>
      <c r="R120" s="24"/>
    </row>
    <row r="121" spans="1:18" s="23" customFormat="1" ht="12.75" x14ac:dyDescent="0.2">
      <c r="A121" s="13" t="s">
        <v>104</v>
      </c>
      <c r="B121" s="14">
        <v>-533333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f t="shared" si="2"/>
        <v>-533333</v>
      </c>
      <c r="K121" s="14">
        <f t="shared" si="3"/>
        <v>0</v>
      </c>
      <c r="M121" s="25"/>
      <c r="N121" s="25"/>
      <c r="O121" s="24"/>
      <c r="P121" s="24"/>
      <c r="Q121" s="24"/>
      <c r="R121" s="24"/>
    </row>
    <row r="122" spans="1:18" s="23" customFormat="1" ht="12.75" x14ac:dyDescent="0.2">
      <c r="A122" s="15" t="s">
        <v>38</v>
      </c>
      <c r="B122" s="16">
        <v>-13270630</v>
      </c>
      <c r="C122" s="16">
        <v>-50000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f t="shared" si="2"/>
        <v>-13270630</v>
      </c>
      <c r="K122" s="16">
        <f t="shared" si="3"/>
        <v>-50000</v>
      </c>
      <c r="M122" s="25"/>
      <c r="N122" s="25"/>
      <c r="O122" s="24"/>
      <c r="P122" s="24"/>
      <c r="Q122" s="24"/>
      <c r="R122" s="24"/>
    </row>
    <row r="123" spans="1:18" s="23" customFormat="1" ht="12.75" x14ac:dyDescent="0.2">
      <c r="A123" s="13" t="s">
        <v>105</v>
      </c>
      <c r="B123" s="14">
        <v>-50000</v>
      </c>
      <c r="C123" s="14">
        <v>-50000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f t="shared" si="2"/>
        <v>-50000</v>
      </c>
      <c r="K123" s="14">
        <f t="shared" si="3"/>
        <v>-50000</v>
      </c>
      <c r="M123" s="25"/>
      <c r="N123" s="25"/>
      <c r="O123" s="24"/>
      <c r="P123" s="24"/>
      <c r="Q123" s="24"/>
      <c r="R123" s="24"/>
    </row>
    <row r="124" spans="1:18" s="23" customFormat="1" ht="12.75" x14ac:dyDescent="0.2">
      <c r="A124" s="13" t="s">
        <v>103</v>
      </c>
      <c r="B124" s="14">
        <v>-13220630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f t="shared" si="2"/>
        <v>-13220630</v>
      </c>
      <c r="K124" s="14">
        <f t="shared" si="3"/>
        <v>0</v>
      </c>
      <c r="M124" s="25"/>
      <c r="N124" s="25"/>
      <c r="O124" s="24"/>
      <c r="P124" s="24"/>
      <c r="Q124" s="24"/>
      <c r="R124" s="24"/>
    </row>
    <row r="125" spans="1:18" s="23" customFormat="1" ht="12.75" x14ac:dyDescent="0.2">
      <c r="A125" s="15" t="s">
        <v>39</v>
      </c>
      <c r="B125" s="16">
        <v>-350000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f t="shared" si="2"/>
        <v>-350000</v>
      </c>
      <c r="K125" s="16">
        <f t="shared" si="3"/>
        <v>0</v>
      </c>
      <c r="M125" s="25"/>
      <c r="N125" s="25"/>
      <c r="O125" s="24"/>
      <c r="P125" s="24"/>
      <c r="Q125" s="24"/>
      <c r="R125" s="24"/>
    </row>
    <row r="126" spans="1:18" s="23" customFormat="1" ht="12.75" x14ac:dyDescent="0.2">
      <c r="A126" s="13" t="s">
        <v>104</v>
      </c>
      <c r="B126" s="14">
        <v>-350000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f t="shared" si="2"/>
        <v>-350000</v>
      </c>
      <c r="K126" s="14">
        <f t="shared" si="3"/>
        <v>0</v>
      </c>
      <c r="M126" s="25"/>
      <c r="N126" s="25"/>
      <c r="O126" s="24"/>
      <c r="P126" s="24"/>
      <c r="Q126" s="24"/>
      <c r="R126" s="24"/>
    </row>
    <row r="127" spans="1:18" s="23" customFormat="1" ht="12.75" x14ac:dyDescent="0.2">
      <c r="A127" s="9" t="s">
        <v>40</v>
      </c>
      <c r="B127" s="10">
        <v>-6134083</v>
      </c>
      <c r="C127" s="10">
        <v>-6134083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f t="shared" si="2"/>
        <v>-6134083</v>
      </c>
      <c r="K127" s="10">
        <f t="shared" si="3"/>
        <v>-6134083</v>
      </c>
      <c r="M127" s="25"/>
      <c r="N127" s="25"/>
      <c r="O127" s="24"/>
      <c r="P127" s="24"/>
      <c r="Q127" s="24"/>
      <c r="R127" s="24"/>
    </row>
    <row r="128" spans="1:18" s="23" customFormat="1" ht="12.75" x14ac:dyDescent="0.2">
      <c r="A128" s="11" t="s">
        <v>6</v>
      </c>
      <c r="B128" s="12">
        <v>-6134083</v>
      </c>
      <c r="C128" s="12">
        <v>-6134083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f t="shared" si="2"/>
        <v>-6134083</v>
      </c>
      <c r="K128" s="12">
        <f t="shared" si="3"/>
        <v>-6134083</v>
      </c>
      <c r="M128" s="25"/>
      <c r="N128" s="25"/>
      <c r="O128" s="24"/>
      <c r="P128" s="24"/>
      <c r="Q128" s="24"/>
      <c r="R128" s="24"/>
    </row>
    <row r="129" spans="1:18" s="23" customFormat="1" ht="12.75" x14ac:dyDescent="0.2">
      <c r="A129" s="13" t="s">
        <v>106</v>
      </c>
      <c r="B129" s="14">
        <v>-40333</v>
      </c>
      <c r="C129" s="14">
        <v>-40333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f t="shared" si="2"/>
        <v>-40333</v>
      </c>
      <c r="K129" s="14">
        <f t="shared" si="3"/>
        <v>-40333</v>
      </c>
      <c r="M129" s="25"/>
      <c r="N129" s="25"/>
      <c r="O129" s="24"/>
      <c r="P129" s="24"/>
      <c r="Q129" s="24"/>
      <c r="R129" s="24"/>
    </row>
    <row r="130" spans="1:18" s="23" customFormat="1" ht="12.75" x14ac:dyDescent="0.2">
      <c r="A130" s="13" t="s">
        <v>107</v>
      </c>
      <c r="B130" s="14">
        <v>-1623750</v>
      </c>
      <c r="C130" s="14">
        <v>-1623750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f t="shared" si="2"/>
        <v>-1623750</v>
      </c>
      <c r="K130" s="14">
        <f t="shared" si="3"/>
        <v>-1623750</v>
      </c>
      <c r="M130" s="25"/>
      <c r="N130" s="25"/>
      <c r="O130" s="24"/>
      <c r="P130" s="24"/>
      <c r="Q130" s="24"/>
      <c r="R130" s="24"/>
    </row>
    <row r="131" spans="1:18" s="23" customFormat="1" ht="12.75" x14ac:dyDescent="0.2">
      <c r="A131" s="13" t="s">
        <v>108</v>
      </c>
      <c r="B131" s="14">
        <v>-4300000</v>
      </c>
      <c r="C131" s="14">
        <v>-4300000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f t="shared" si="2"/>
        <v>-4300000</v>
      </c>
      <c r="K131" s="14">
        <f t="shared" si="3"/>
        <v>-4300000</v>
      </c>
      <c r="M131" s="25"/>
      <c r="N131" s="25"/>
      <c r="O131" s="24"/>
      <c r="P131" s="24"/>
      <c r="Q131" s="24"/>
      <c r="R131" s="24"/>
    </row>
    <row r="132" spans="1:18" s="23" customFormat="1" ht="12.75" x14ac:dyDescent="0.2">
      <c r="A132" s="13" t="s">
        <v>109</v>
      </c>
      <c r="B132" s="14">
        <v>-170000</v>
      </c>
      <c r="C132" s="14">
        <v>-170000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f t="shared" si="2"/>
        <v>-170000</v>
      </c>
      <c r="K132" s="14">
        <f t="shared" si="3"/>
        <v>-170000</v>
      </c>
      <c r="M132" s="25"/>
      <c r="N132" s="25"/>
      <c r="O132" s="24"/>
      <c r="P132" s="24"/>
      <c r="Q132" s="24"/>
      <c r="R132" s="24"/>
    </row>
    <row r="133" spans="1:18" s="23" customFormat="1" ht="12.75" x14ac:dyDescent="0.2">
      <c r="A133" s="9" t="s">
        <v>41</v>
      </c>
      <c r="B133" s="10">
        <v>-38360000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f t="shared" si="2"/>
        <v>-38360000</v>
      </c>
      <c r="K133" s="10">
        <f t="shared" si="3"/>
        <v>0</v>
      </c>
      <c r="M133" s="25"/>
      <c r="N133" s="25"/>
      <c r="O133" s="24"/>
      <c r="P133" s="24"/>
      <c r="Q133" s="24"/>
      <c r="R133" s="24"/>
    </row>
    <row r="134" spans="1:18" s="23" customFormat="1" ht="12.75" x14ac:dyDescent="0.2">
      <c r="A134" s="11" t="s">
        <v>4</v>
      </c>
      <c r="B134" s="12">
        <v>-38360000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f t="shared" si="2"/>
        <v>-38360000</v>
      </c>
      <c r="K134" s="12">
        <f t="shared" si="3"/>
        <v>0</v>
      </c>
      <c r="M134" s="25"/>
      <c r="N134" s="25"/>
      <c r="O134" s="24"/>
      <c r="P134" s="24"/>
      <c r="Q134" s="24"/>
      <c r="R134" s="24"/>
    </row>
    <row r="135" spans="1:18" s="23" customFormat="1" ht="12.75" x14ac:dyDescent="0.2">
      <c r="A135" s="15" t="s">
        <v>42</v>
      </c>
      <c r="B135" s="16">
        <v>-31370000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f t="shared" si="2"/>
        <v>-31370000</v>
      </c>
      <c r="K135" s="16">
        <f t="shared" si="3"/>
        <v>0</v>
      </c>
      <c r="M135" s="25"/>
      <c r="N135" s="25"/>
      <c r="O135" s="24"/>
      <c r="P135" s="24"/>
      <c r="Q135" s="24"/>
      <c r="R135" s="24"/>
    </row>
    <row r="136" spans="1:18" s="23" customFormat="1" ht="12.75" x14ac:dyDescent="0.2">
      <c r="A136" s="13" t="s">
        <v>110</v>
      </c>
      <c r="B136" s="14">
        <v>-31370000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f t="shared" si="2"/>
        <v>-31370000</v>
      </c>
      <c r="K136" s="14">
        <f t="shared" si="3"/>
        <v>0</v>
      </c>
      <c r="M136" s="25"/>
      <c r="N136" s="25"/>
      <c r="O136" s="24"/>
      <c r="P136" s="24"/>
      <c r="Q136" s="24"/>
      <c r="R136" s="24"/>
    </row>
    <row r="137" spans="1:18" s="23" customFormat="1" ht="12.75" x14ac:dyDescent="0.2">
      <c r="A137" s="15" t="s">
        <v>45</v>
      </c>
      <c r="B137" s="16">
        <v>-2940000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f t="shared" si="2"/>
        <v>-2940000</v>
      </c>
      <c r="K137" s="16">
        <f t="shared" si="3"/>
        <v>0</v>
      </c>
      <c r="M137" s="25"/>
      <c r="N137" s="25"/>
      <c r="O137" s="24"/>
      <c r="P137" s="24"/>
      <c r="Q137" s="24"/>
      <c r="R137" s="24"/>
    </row>
    <row r="138" spans="1:18" s="23" customFormat="1" ht="12.75" x14ac:dyDescent="0.2">
      <c r="A138" s="13" t="s">
        <v>110</v>
      </c>
      <c r="B138" s="14">
        <v>-2940000</v>
      </c>
      <c r="C138" s="14">
        <v>0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f t="shared" si="2"/>
        <v>-2940000</v>
      </c>
      <c r="K138" s="14">
        <f t="shared" si="3"/>
        <v>0</v>
      </c>
      <c r="M138" s="25"/>
      <c r="N138" s="25"/>
      <c r="O138" s="24"/>
      <c r="P138" s="24"/>
      <c r="Q138" s="24"/>
      <c r="R138" s="24"/>
    </row>
    <row r="139" spans="1:18" s="23" customFormat="1" ht="12.75" x14ac:dyDescent="0.2">
      <c r="A139" s="15" t="s">
        <v>43</v>
      </c>
      <c r="B139" s="16">
        <v>-4050000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f t="shared" ref="J139:J143" si="4">B139+D139+F139+H139</f>
        <v>-4050000</v>
      </c>
      <c r="K139" s="16">
        <f t="shared" ref="K139:K143" si="5">C139+E139+G139+I139</f>
        <v>0</v>
      </c>
      <c r="M139" s="25"/>
      <c r="N139" s="25"/>
      <c r="O139" s="24"/>
      <c r="P139" s="24"/>
      <c r="Q139" s="24"/>
      <c r="R139" s="24"/>
    </row>
    <row r="140" spans="1:18" s="23" customFormat="1" ht="12.75" x14ac:dyDescent="0.2">
      <c r="A140" s="13" t="s">
        <v>111</v>
      </c>
      <c r="B140" s="14">
        <v>-4050000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f t="shared" si="4"/>
        <v>-4050000</v>
      </c>
      <c r="K140" s="14">
        <f t="shared" si="5"/>
        <v>0</v>
      </c>
      <c r="M140" s="25"/>
      <c r="N140" s="25"/>
      <c r="O140" s="24"/>
      <c r="P140" s="24"/>
      <c r="Q140" s="24"/>
      <c r="R140" s="24"/>
    </row>
    <row r="141" spans="1:18" s="23" customFormat="1" ht="12.75" x14ac:dyDescent="0.2">
      <c r="A141" s="9" t="s">
        <v>44</v>
      </c>
      <c r="B141" s="10">
        <v>-2976150</v>
      </c>
      <c r="C141" s="10">
        <v>-1398964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f t="shared" si="4"/>
        <v>-2976150</v>
      </c>
      <c r="K141" s="10">
        <f t="shared" si="5"/>
        <v>-1398964</v>
      </c>
      <c r="M141" s="25"/>
      <c r="N141" s="25"/>
      <c r="O141" s="24"/>
      <c r="P141" s="24"/>
      <c r="Q141" s="24"/>
      <c r="R141" s="24"/>
    </row>
    <row r="142" spans="1:18" s="23" customFormat="1" ht="12.75" x14ac:dyDescent="0.2">
      <c r="A142" s="11" t="s">
        <v>6</v>
      </c>
      <c r="B142" s="12">
        <v>-2976150</v>
      </c>
      <c r="C142" s="12">
        <v>-1398964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f t="shared" si="4"/>
        <v>-2976150</v>
      </c>
      <c r="K142" s="12">
        <f t="shared" si="5"/>
        <v>-1398964</v>
      </c>
      <c r="M142" s="25"/>
      <c r="N142" s="25"/>
      <c r="O142" s="24"/>
      <c r="P142" s="24"/>
      <c r="Q142" s="24"/>
      <c r="R142" s="24"/>
    </row>
    <row r="143" spans="1:18" s="23" customFormat="1" ht="12.75" x14ac:dyDescent="0.2">
      <c r="A143" s="13" t="s">
        <v>112</v>
      </c>
      <c r="B143" s="14">
        <v>-2976150</v>
      </c>
      <c r="C143" s="14">
        <v>-1398964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f t="shared" si="4"/>
        <v>-2976150</v>
      </c>
      <c r="K143" s="14">
        <f t="shared" si="5"/>
        <v>-1398964</v>
      </c>
      <c r="M143" s="25"/>
      <c r="N143" s="25"/>
      <c r="O143" s="24"/>
      <c r="P143" s="24"/>
      <c r="Q143" s="24"/>
      <c r="R143" s="24"/>
    </row>
    <row r="144" spans="1:18" s="2" customFormat="1" x14ac:dyDescent="0.25">
      <c r="A144" s="3"/>
      <c r="B144" s="3"/>
      <c r="J144" s="3"/>
      <c r="M144" s="3"/>
      <c r="N144" s="3"/>
      <c r="O144" s="3"/>
      <c r="P144" s="3"/>
      <c r="Q144" s="3"/>
      <c r="R144" s="3"/>
    </row>
  </sheetData>
  <mergeCells count="6">
    <mergeCell ref="J7:K7"/>
    <mergeCell ref="A5:K5"/>
    <mergeCell ref="B7:C7"/>
    <mergeCell ref="D7:E7"/>
    <mergeCell ref="F7:G7"/>
    <mergeCell ref="H7:I7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customProperties>
    <customPr name="EpmWorksheetKeyString_GUID" r:id="rId2"/>
    <customPr name="FPMExcelClientCellBasedFunctionStatu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ÕIGE</vt:lpstr>
      <vt:lpstr>ÕIGE!Prinditiitlid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Merike Väljako</dc:creator>
  <cp:lastModifiedBy>Kairit Eha</cp:lastModifiedBy>
  <cp:lastPrinted>2024-08-02T07:02:34Z</cp:lastPrinted>
  <dcterms:created xsi:type="dcterms:W3CDTF">2023-12-15T12:04:20Z</dcterms:created>
  <dcterms:modified xsi:type="dcterms:W3CDTF">2024-08-02T07:03:11Z</dcterms:modified>
</cp:coreProperties>
</file>